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20" yWindow="-120" windowWidth="29040" windowHeight="15840" tabRatio="818" firstSheet="3" activeTab="3"/>
  </bookViews>
  <sheets>
    <sheet name="Introduction" sheetId="24" r:id="rId1"/>
    <sheet name="Reference Level Cost Components" sheetId="22" r:id="rId2"/>
    <sheet name="Definition of Cost Components" sheetId="23" r:id="rId3"/>
    <sheet name="FinDispatchDataParameters" sheetId="18" r:id="rId4"/>
    <sheet name="Non-FinDispatchDataParameters" sheetId="20" r:id="rId5"/>
    <sheet name="Reference Quantity" sheetId="26" r:id="rId6"/>
    <sheet name="Other Parameters" sheetId="25" r:id="rId7"/>
    <sheet name="Supporting Documentation List" sheetId="9" r:id="rId8"/>
  </sheets>
  <definedNames>
    <definedName name="_xlnm._FilterDatabase" localSheetId="4" hidden="1">'Non-FinDispatchDataParameters'!#REF!</definedName>
    <definedName name="_xlnm._FilterDatabase" localSheetId="7"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8" l="1"/>
  <c r="F9" i="22" l="1"/>
  <c r="F10" i="22" l="1"/>
  <c r="F11" i="22" l="1"/>
  <c r="F7" i="22"/>
</calcChain>
</file>

<file path=xl/sharedStrings.xml><?xml version="1.0" encoding="utf-8"?>
<sst xmlns="http://schemas.openxmlformats.org/spreadsheetml/2006/main" count="325" uniqueCount="235">
  <si>
    <t xml:space="preserve">Resource Information </t>
  </si>
  <si>
    <t>Resource Name</t>
  </si>
  <si>
    <t>Sample Hydro Resource</t>
  </si>
  <si>
    <t>Resource ID</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</si>
  <si>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</si>
  <si>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</si>
  <si>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</si>
  <si>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</si>
  <si>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</si>
  <si>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</si>
  <si>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</si>
  <si>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</si>
  <si>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</si>
  <si>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</si>
  <si>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</si>
  <si>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</si>
  <si>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</si>
  <si>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</si>
  <si>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N/A</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</si>
  <si>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</si>
  <si>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</si>
  <si>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</si>
  <si>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</si>
  <si>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</si>
  <si>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</si>
  <si>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</si>
  <si>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t>Historic Energy = 200GWh
Property Tax Charge @ marginal rate = 200 GWh * $40,000/GWh * 4.5% = $360,000
Water Rental Charge = 200 GWh * $40,000/GWh * 9.5% = $760,000
Marginal GRC = $1,120,000</t>
  </si>
  <si>
    <t>(B)</t>
  </si>
  <si>
    <t>Total Operating &amp; Maintenance Costs</t>
  </si>
  <si>
    <t>B.1</t>
  </si>
  <si>
    <t>Major Maintenance  ($/MWh)</t>
  </si>
  <si>
    <t>$14 million over the next 40 years ( $ 2020 ) &gt; 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</si>
  <si>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</si>
  <si>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</si>
  <si>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</si>
  <si>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</si>
  <si>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</si>
  <si>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</si>
  <si>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</si>
  <si>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</si>
  <si>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</si>
  <si>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</si>
  <si>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C.1</t>
  </si>
  <si>
    <t xml:space="preserve">Operating Reserve: </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</si>
  <si>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</si>
  <si>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</si>
  <si>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</si>
  <si>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</si>
  <si>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</si>
  <si>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</si>
  <si>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</si>
  <si>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</si>
  <si>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</si>
  <si>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</si>
  <si>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</si>
  <si>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</si>
  <si>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</si>
  <si>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</si>
  <si>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</si>
  <si>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</si>
  <si>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</si>
  <si>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</si>
  <si>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</si>
  <si>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</si>
  <si>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</si>
  <si>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All costs described above (major maintenance, scheduled maintenance, unscheduled maintenance) are to be derived based on the historic operation of the unit.  To account for the changing operating regime of each unitresource, market participants may prepare a correction factor based on equivalent operating hours (EOHs) to adjust future operating costs.</t>
  </si>
  <si>
    <t xml:space="preserve">Historic operating regime data (previous 5 years), including: 
   Energy generation 
   Total operating hours 
   # of starts and stops 
   Hours at SNL 
EOH calculations for historical operation, current/future operation, and the EOH multiplier. </t>
  </si>
  <si>
    <t>Operating Reserve</t>
  </si>
  <si>
    <t>No incremental costs</t>
  </si>
  <si>
    <t>n/a</t>
  </si>
  <si>
    <t xml:space="preserve"> Separate for Day Ahead and Real-Time markets</t>
  </si>
  <si>
    <t>Parameter</t>
  </si>
  <si>
    <t>Unit</t>
  </si>
  <si>
    <t xml:space="preserve">Description </t>
  </si>
  <si>
    <t>Formula</t>
  </si>
  <si>
    <t xml:space="preserve">
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</si>
  <si>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</si>
  <si>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</si>
  <si>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</si>
  <si>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</si>
  <si>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</si>
  <si>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</si>
  <si>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</si>
  <si>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</si>
  <si>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MW/min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</si>
  <si>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</si>
  <si>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</si>
  <si>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</si>
  <si>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</si>
  <si>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</si>
  <si>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Attachment #</t>
  </si>
  <si>
    <t>Supporting Document Name</t>
  </si>
  <si>
    <t>Supporting Document Description</t>
  </si>
  <si>
    <t>Attachment 1</t>
  </si>
  <si>
    <t>Document 1</t>
  </si>
  <si>
    <t>Historical Meter data, 10 years</t>
  </si>
  <si>
    <t>Attachment 2</t>
  </si>
  <si>
    <t>Document 2</t>
  </si>
  <si>
    <t>Attachment 3</t>
  </si>
  <si>
    <t>Document 3</t>
  </si>
  <si>
    <t>Material invoices from previous 5 years</t>
  </si>
  <si>
    <t>Attachment 4</t>
  </si>
  <si>
    <t>Document 4</t>
  </si>
  <si>
    <t>Attachment 5</t>
  </si>
  <si>
    <t>Document 5</t>
  </si>
  <si>
    <t>Contract Labour Invoice 1</t>
  </si>
  <si>
    <t>Attachment 6</t>
  </si>
  <si>
    <t>Document 6</t>
  </si>
  <si>
    <t>Contract Labour Invoice 2</t>
  </si>
  <si>
    <t>Attachment 7</t>
  </si>
  <si>
    <t>Document 7</t>
  </si>
  <si>
    <t>Turbine testing documentation showing ramp rate</t>
  </si>
  <si>
    <t>Attachment 8</t>
  </si>
  <si>
    <t>Document 8</t>
  </si>
  <si>
    <t>Historical data showing unit Starts &amp; Stops per day</t>
  </si>
  <si>
    <t>Attachment 9</t>
  </si>
  <si>
    <t>[Other documentation as required]</t>
  </si>
  <si>
    <t>Attachment 10</t>
  </si>
  <si>
    <t>Attachment 11</t>
  </si>
  <si>
    <t>Attachment 12</t>
  </si>
  <si>
    <t>Attachment 13</t>
  </si>
  <si>
    <t>Attachment 14</t>
  </si>
  <si>
    <t>Attachment 15</t>
  </si>
  <si>
    <t>Attachment 16</t>
  </si>
  <si>
    <t>Attachment 17</t>
  </si>
  <si>
    <t>Attachment 18</t>
  </si>
  <si>
    <t>Attachment 19</t>
  </si>
  <si>
    <t>Attachment 20</t>
  </si>
  <si>
    <t>…</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</si>
  <si>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</si>
  <si>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</si>
  <si>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</si>
  <si>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</si>
  <si>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Resource does not have pumped storage</t>
  </si>
  <si>
    <t>Material component of O&amp;M cost = $300,000/year
Scheduled maintenance overtime hours = $100,000/year
Long term average energy = 200,000 MWh/yr</t>
  </si>
  <si>
    <t xml:space="preserve">40 year maintenance plan + support pricing documentation </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</si>
  <si>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</si>
  <si>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</si>
  <si>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</si>
  <si>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</si>
  <si>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9</t>
  </si>
  <si>
    <t>Document 10</t>
  </si>
  <si>
    <t>Document 11</t>
  </si>
  <si>
    <t xml:space="preserve">- 40 year major maintenance plan identifying allowable expenses ($) 
- Long term average energy generation (MWh/year) 
- Backup information supporting costs in the major maintenance plan 
 -Calculations for costs on a $/MWh basis </t>
  </si>
  <si>
    <t>Instructions: Please utilize this section to list attachments and descriptions. Use corresponding attachment number to refer to documents in the "Reference Level Cost Components" tab.</t>
  </si>
  <si>
    <t>Comment</t>
  </si>
  <si>
    <t xml:space="preserve">Supporting documentation from operating and maintenance manuals for the resource or performance tests. </t>
  </si>
  <si>
    <t>Supporting Documentation</t>
  </si>
  <si>
    <t>Recommendations from manufacturers data from O&amp;M manual</t>
  </si>
  <si>
    <t>Document 12</t>
  </si>
  <si>
    <t>Technology type of Resource</t>
  </si>
  <si>
    <r>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CD2026"/>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</si>
  <si>
    <t>Value</t>
  </si>
  <si>
    <t>Minimum Head-Based Capability</t>
  </si>
  <si>
    <t>MW</t>
  </si>
  <si>
    <t>The minimum head-based capability for each generation unit in that resource. This documentation is used by the IESO to verify the indicated numerical value of the maximum production for each generation unit in each resource when the head is at its minimum level.</t>
  </si>
  <si>
    <t>Pumped Hydro Load Resource ID</t>
  </si>
  <si>
    <t>6-digit ID</t>
  </si>
  <si>
    <t xml:space="preserve">This field identifies the applicable pumped hydro load resource ID associated to a generation resource. </t>
  </si>
  <si>
    <t>Storage Horizon</t>
  </si>
  <si>
    <t>days</t>
  </si>
  <si>
    <t>The storage horizon, in days, calculated in accordance with the equations expressed in the reference level and reference quantities written guide as applicable.</t>
  </si>
  <si>
    <t>Market Participant Election of The Approach to Determine Base LMPs</t>
  </si>
  <si>
    <t>Option 1 or Option 2</t>
  </si>
  <si>
    <t>Market participants are to elect the Option 1 or Option 2 calculation to base historical LMPs.</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</si>
  <si>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</si>
  <si>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</si>
  <si>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</si>
  <si>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</si>
  <si>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</si>
  <si>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</si>
  <si>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</si>
  <si>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</si>
  <si>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 1</t>
  </si>
  <si>
    <t>The energy ramp rate profile across the dispatchable range that the resource expects to meet during normal operation.</t>
  </si>
  <si>
    <t>Energy Ramp Rate 2</t>
  </si>
  <si>
    <t>Energy Ramp Rate 3</t>
  </si>
  <si>
    <t>Energy Ramp Rate 4</t>
  </si>
  <si>
    <t>Energy Ramp Rate 5</t>
  </si>
  <si>
    <t xml:space="preserve">Supporting Documentation </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</si>
  <si>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</si>
  <si>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</si>
  <si>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</si>
  <si>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Multiple Cost-Profile Establishment</t>
  </si>
  <si>
    <t>The market participant requests to establish an additional reference level cost-profile for its financial reference levels.</t>
  </si>
  <si>
    <t>Efficiency Adjustment - Max Output Loss</t>
  </si>
  <si>
    <t>Percentage</t>
  </si>
  <si>
    <t>The Efficiency Adjustment is a constant factor of 1.07 and reflects the decrease of efficiency between the output at the best efficiency point and the output at maximum output at maximum gate while head is constant. Refer to Section 6.4.4.3 of Market Manual 14.2 for more details on requesting an alternate efficiency adjustment value.</t>
  </si>
  <si>
    <t>Forebay Refill Opportunity Cost</t>
  </si>
  <si>
    <t>The Forebay Refill Opportunity Cost value being requested for the resource</t>
  </si>
  <si>
    <t>Applicable Supporting Documentation</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</si>
  <si>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</si>
  <si>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</si>
  <si>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</si>
  <si>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</si>
  <si>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</si>
  <si>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</si>
  <si>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</si>
  <si>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Hydroelectric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</si>
  <si>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
Reference levels and reference quantities will be created for only the generation resource of a pumped hydro facility. The load resource of a pumped hydro facility is currently exempt for mitigation. This resource’s operational function is to ensure that the generating resource has the fuel to produce energy and/or operating reserve.</t>
  </si>
  <si>
    <t xml:space="preserve">Date of the Reference Levels and Reference Quantities Workbook Completion </t>
  </si>
  <si>
    <t>Proposed Effective Date of the Requested Reference Levels and Reference Quantities</t>
  </si>
  <si>
    <t>RLRQ Workbook for Short-Run Marginal Energy Cost Components</t>
  </si>
  <si>
    <t>RLRQ Workbook - Hydro Resources</t>
  </si>
  <si>
    <t>RLRQ Workbook - Hydroelectric Resources</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</si>
  <si>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</si>
  <si>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</si>
  <si>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</si>
  <si>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</si>
  <si>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</si>
  <si>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</si>
  <si>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</si>
  <si>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</si>
  <si>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</si>
  <si>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</si>
  <si>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</si>
  <si>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</si>
  <si>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t>Example: Seasonal environmental regulations. See water management plan document FALLS GS WMP.pdf</t>
  </si>
  <si>
    <t>Resource efficiency curves</t>
  </si>
  <si>
    <t>Storage horizon calculation attachment per section 6.4.4.2 of MM 14.2: Reference Level and Reference Quantity Procedures</t>
  </si>
  <si>
    <t>Option 1</t>
  </si>
  <si>
    <t>Default value</t>
  </si>
  <si>
    <t>Forebay refill opportunity cost calculation attachment per section 6.4.5.3 of MM 14.2: Reference Level and Reference Quantity Procedures</t>
  </si>
  <si>
    <t>Document 13</t>
  </si>
  <si>
    <t>Document 14</t>
  </si>
  <si>
    <t>Storage horizon calculations and supporting documentation</t>
  </si>
  <si>
    <t>Efficiency Curves</t>
  </si>
  <si>
    <t>Forebay refill OC calculations and supporting documentation</t>
  </si>
  <si>
    <t>Y</t>
  </si>
  <si>
    <t>Forebay Refill Opportunity Cost Submission</t>
  </si>
  <si>
    <t>Cascade Group ID</t>
  </si>
  <si>
    <t>Number</t>
  </si>
  <si>
    <t>The cascade group ID identifies the registered cascading river system that the resource is part of.</t>
  </si>
  <si>
    <t>Cascade Sequence ID</t>
  </si>
  <si>
    <t xml:space="preserve">The sequence ID identifies the position of the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</si>
</sst>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
      <b/>
      <sz val="11"/>
      <color rgb="FFCD2026"/>
      <name val="Calibri"/>
      <family val="2"/>
      <scheme val="minor"/>
    </font>
    <font>
      <i/>
      <sz val="11"/>
      <color rgb="FFCD2026"/>
      <name val="Calibri"/>
      <family val="2"/>
      <scheme val="minor"/>
    </font>
    <font>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CC33"/>
        <bgColor indexed="64"/>
      </patternFill>
    </fill>
    <fill>
      <patternFill patternType="solid">
        <fgColor theme="2"/>
        <bgColor indexed="64"/>
      </patternFill>
    </fill>
    <fill>
      <patternFill patternType="solid">
        <fgColor rgb="FF8CD2F4"/>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5" borderId="12" applyNumberFormat="0" applyFont="0" applyAlignment="0" applyProtection="0"/>
  </cellStyleXfs>
  <cellXfs count="128">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0" fillId="0" borderId="2" xfId="0" applyBorder="1" applyAlignment="1">
      <alignment vertical="center"/>
    </xf>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0" borderId="2" xfId="0" applyBorder="1" applyAlignment="1">
      <alignment vertical="center" wrapText="1"/>
    </xf>
    <xf numFmtId="0" fontId="0" fillId="0" borderId="2" xfId="0" applyBorder="1" applyAlignment="1">
      <alignment wrapText="1"/>
    </xf>
    <xf numFmtId="0" fontId="0" fillId="0" borderId="2" xfId="0" quotePrefix="1" applyBorder="1" applyAlignment="1">
      <alignment horizontal="left" wrapText="1"/>
    </xf>
    <xf numFmtId="0" fontId="0" fillId="2" borderId="2" xfId="0" applyFill="1" applyBorder="1"/>
    <xf numFmtId="0" fontId="0" fillId="0" borderId="2" xfId="0" quotePrefix="1" applyBorder="1" applyAlignment="1">
      <alignment vertical="center" wrapText="1"/>
    </xf>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0" fillId="0" borderId="2" xfId="0" applyFont="1" applyBorder="1" applyAlignment="1">
      <alignment wrapText="1"/>
    </xf>
    <xf numFmtId="0" fontId="2" fillId="2" borderId="0" xfId="0" applyFont="1" applyFill="1" applyAlignment="1">
      <alignment vertical="center"/>
    </xf>
    <xf numFmtId="0" fontId="4" fillId="0" borderId="16" xfId="0" applyFont="1" applyBorder="1" applyAlignment="1">
      <alignment horizontal="left"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6" fillId="0" borderId="4" xfId="0" applyFont="1" applyBorder="1" applyAlignment="1">
      <alignment horizontal="left" vertical="top" wrapText="1"/>
    </xf>
    <xf numFmtId="0" fontId="0" fillId="0" borderId="3" xfId="0" applyFill="1" applyBorder="1" applyAlignment="1">
      <alignment vertical="center" wrapText="1"/>
    </xf>
    <xf numFmtId="0" fontId="2" fillId="2" borderId="0" xfId="0" applyFont="1" applyFill="1" applyAlignment="1">
      <alignment horizontal="left" vertical="top"/>
    </xf>
    <xf numFmtId="0" fontId="1" fillId="3"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12" fillId="4" borderId="8" xfId="0" applyFont="1" applyFill="1" applyBorder="1" applyAlignment="1">
      <alignment vertical="top" wrapText="1"/>
    </xf>
    <xf numFmtId="0" fontId="12" fillId="4" borderId="9" xfId="0" applyFont="1" applyFill="1" applyBorder="1" applyAlignment="1">
      <alignmen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0" fillId="0" borderId="0" xfId="0"/>
    <xf numFmtId="0" fontId="0" fillId="0" borderId="2" xfId="0" applyBorder="1"/>
    <xf numFmtId="0" fontId="8" fillId="4" borderId="2" xfId="0" applyFont="1" applyFill="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vertical="center" wrapText="1"/>
    </xf>
    <xf numFmtId="0" fontId="0" fillId="0" borderId="2" xfId="0" applyFill="1" applyBorder="1" applyAlignment="1">
      <alignment vertical="center"/>
    </xf>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5" fillId="0" borderId="4" xfId="0" applyFont="1" applyBorder="1" applyAlignment="1">
      <alignment vertical="top" wrapText="1"/>
    </xf>
    <xf numFmtId="0" fontId="13" fillId="0" borderId="4" xfId="0" applyFont="1" applyBorder="1" applyAlignment="1">
      <alignment vertical="top" wrapText="1"/>
    </xf>
    <xf numFmtId="0" fontId="7" fillId="0" borderId="4" xfId="0" applyFont="1" applyBorder="1" applyAlignment="1">
      <alignment vertical="top" wrapText="1"/>
    </xf>
    <xf numFmtId="0" fontId="5" fillId="0" borderId="7" xfId="0" applyFont="1" applyBorder="1" applyAlignment="1">
      <alignment vertical="top" wrapText="1"/>
    </xf>
    <xf numFmtId="0" fontId="0" fillId="7" borderId="2" xfId="0" quotePrefix="1" applyFill="1" applyBorder="1" applyAlignment="1">
      <alignment horizontal="center" vertical="center" wrapText="1"/>
    </xf>
    <xf numFmtId="0" fontId="0" fillId="7" borderId="2" xfId="0" applyFill="1" applyBorder="1" applyAlignment="1">
      <alignment vertical="top" wrapText="1"/>
    </xf>
    <xf numFmtId="0" fontId="0" fillId="7" borderId="2" xfId="0" quotePrefix="1" applyFill="1" applyBorder="1" applyAlignment="1">
      <alignment wrapText="1"/>
    </xf>
    <xf numFmtId="0" fontId="0" fillId="7" borderId="2" xfId="0" applyFill="1" applyBorder="1" applyAlignment="1">
      <alignment horizontal="center" vertical="center"/>
    </xf>
    <xf numFmtId="0" fontId="0" fillId="7" borderId="2" xfId="0" quotePrefix="1" applyFill="1" applyBorder="1" applyAlignment="1">
      <alignment vertical="top" wrapText="1"/>
    </xf>
    <xf numFmtId="0" fontId="3" fillId="7" borderId="2" xfId="0" applyFont="1" applyFill="1" applyBorder="1" applyAlignment="1">
      <alignment vertical="top" wrapText="1"/>
    </xf>
    <xf numFmtId="0" fontId="3" fillId="7" borderId="2" xfId="0" applyFont="1" applyFill="1" applyBorder="1" applyAlignment="1">
      <alignment vertical="center" wrapText="1"/>
    </xf>
    <xf numFmtId="0" fontId="0" fillId="7" borderId="2" xfId="0" quotePrefix="1" applyFill="1" applyBorder="1" applyAlignment="1">
      <alignment horizontal="left" vertical="center" wrapText="1"/>
    </xf>
    <xf numFmtId="0" fontId="0" fillId="7" borderId="8" xfId="0" applyFill="1" applyBorder="1" applyAlignment="1">
      <alignment horizontal="center" vertical="center"/>
    </xf>
    <xf numFmtId="0" fontId="0" fillId="7" borderId="7" xfId="0" applyFill="1" applyBorder="1" applyAlignment="1">
      <alignment horizontal="center" vertical="center"/>
    </xf>
    <xf numFmtId="0" fontId="0" fillId="7" borderId="11" xfId="0" applyFill="1" applyBorder="1" applyAlignment="1">
      <alignment horizontal="center" vertical="center" wrapText="1"/>
    </xf>
    <xf numFmtId="0" fontId="16" fillId="2" borderId="0" xfId="0" applyFont="1" applyFill="1"/>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Fill="1" applyBorder="1" applyAlignment="1">
      <alignment vertical="center" wrapText="1"/>
    </xf>
    <xf numFmtId="0" fontId="0" fillId="8" borderId="0" xfId="0" applyFill="1"/>
    <xf numFmtId="0" fontId="1" fillId="8" borderId="25" xfId="0" applyFont="1" applyFill="1" applyBorder="1"/>
    <xf numFmtId="0" fontId="1" fillId="8" borderId="26" xfId="0" applyFont="1" applyFill="1" applyBorder="1"/>
    <xf numFmtId="0" fontId="1" fillId="8" borderId="27" xfId="0" applyFont="1" applyFill="1" applyBorder="1"/>
    <xf numFmtId="0" fontId="0" fillId="8" borderId="16" xfId="0" applyFill="1" applyBorder="1" applyAlignment="1">
      <alignment wrapText="1"/>
    </xf>
    <xf numFmtId="0" fontId="0" fillId="8" borderId="2" xfId="0" applyFill="1" applyBorder="1" applyAlignment="1">
      <alignment wrapText="1"/>
    </xf>
    <xf numFmtId="0" fontId="0" fillId="8" borderId="17" xfId="0" applyFill="1" applyBorder="1" applyAlignment="1">
      <alignment wrapText="1"/>
    </xf>
    <xf numFmtId="0" fontId="0" fillId="8" borderId="28" xfId="0" applyFill="1" applyBorder="1" applyAlignment="1">
      <alignment wrapText="1"/>
    </xf>
    <xf numFmtId="0" fontId="0" fillId="8" borderId="29" xfId="0" applyFill="1" applyBorder="1" applyAlignment="1">
      <alignment wrapText="1"/>
    </xf>
    <xf numFmtId="0" fontId="0" fillId="8" borderId="30" xfId="0" applyFill="1" applyBorder="1" applyAlignment="1">
      <alignment wrapText="1"/>
    </xf>
    <xf numFmtId="0" fontId="4" fillId="0" borderId="16"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2" borderId="0" xfId="0" applyFont="1" applyFill="1" applyAlignment="1">
      <alignment horizontal="left" vertical="top" wrapText="1"/>
    </xf>
    <xf numFmtId="0" fontId="16" fillId="2" borderId="1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2" xfId="0" applyFont="1" applyFill="1" applyBorder="1" applyAlignment="1">
      <alignment horizontal="left" vertical="top" wrapText="1"/>
    </xf>
    <xf numFmtId="0" fontId="1" fillId="6" borderId="14" xfId="1" applyFont="1" applyFill="1" applyBorder="1" applyAlignment="1">
      <alignment horizontal="center" vertical="center"/>
    </xf>
    <xf numFmtId="0" fontId="1" fillId="6" borderId="15" xfId="1" applyFont="1" applyFill="1" applyBorder="1" applyAlignment="1">
      <alignment horizontal="center" vertical="center"/>
    </xf>
    <xf numFmtId="0" fontId="2" fillId="2" borderId="0" xfId="0" applyFont="1" applyFill="1" applyBorder="1" applyAlignment="1">
      <alignment horizontal="left" vertical="center"/>
    </xf>
    <xf numFmtId="0" fontId="5" fillId="0" borderId="4" xfId="0" applyFont="1" applyBorder="1" applyAlignment="1">
      <alignment vertical="top" wrapText="1"/>
    </xf>
    <xf numFmtId="0" fontId="5" fillId="0" borderId="10" xfId="0" applyFont="1" applyBorder="1" applyAlignment="1">
      <alignment vertical="top" wrapText="1"/>
    </xf>
    <xf numFmtId="0" fontId="13" fillId="0" borderId="4" xfId="0" applyFont="1" applyBorder="1" applyAlignment="1">
      <alignment vertical="top" wrapText="1"/>
    </xf>
    <xf numFmtId="0" fontId="13" fillId="0" borderId="10"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vertical="top"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0" fillId="7" borderId="17" xfId="0" applyFill="1" applyBorder="1"/>
    <xf numFmtId="14" fontId="0" fillId="7" borderId="17" xfId="0" applyNumberFormat="1" applyFill="1" applyBorder="1"/>
    <xf numFmtId="14" fontId="0" fillId="7" borderId="24" xfId="0" applyNumberFormat="1" applyFill="1" applyBorder="1"/>
    <xf numFmtId="0" fontId="1" fillId="9" borderId="2" xfId="0" applyFont="1" applyFill="1" applyBorder="1" applyAlignment="1">
      <alignment horizontal="left" vertical="center"/>
    </xf>
    <xf numFmtId="0" fontId="0" fillId="9" borderId="2" xfId="0" applyFill="1" applyBorder="1"/>
    <xf numFmtId="0" fontId="0" fillId="9" borderId="2" xfId="0" applyFill="1" applyBorder="1" applyAlignment="1">
      <alignment vertical="center"/>
    </xf>
    <xf numFmtId="0" fontId="0" fillId="9" borderId="2" xfId="0" applyFill="1" applyBorder="1" applyAlignment="1">
      <alignment vertical="top"/>
    </xf>
    <xf numFmtId="0" fontId="9" fillId="7" borderId="2" xfId="0" applyFont="1" applyFill="1" applyBorder="1" applyAlignment="1">
      <alignment vertical="center" wrapText="1"/>
    </xf>
    <xf numFmtId="0" fontId="0" fillId="7" borderId="2" xfId="0" applyFill="1" applyBorder="1" applyAlignment="1">
      <alignment vertical="center" wrapText="1"/>
    </xf>
    <xf numFmtId="0" fontId="0" fillId="7" borderId="2" xfId="0" applyFill="1" applyBorder="1" applyAlignment="1">
      <alignment wrapText="1"/>
    </xf>
    <xf numFmtId="9" fontId="9" fillId="7" borderId="2" xfId="0" applyNumberFormat="1" applyFont="1" applyFill="1" applyBorder="1" applyAlignment="1">
      <alignment vertical="center" wrapText="1"/>
    </xf>
    <xf numFmtId="8" fontId="9" fillId="7" borderId="2" xfId="0" applyNumberFormat="1" applyFont="1" applyFill="1" applyBorder="1" applyAlignment="1">
      <alignment vertical="center" wrapText="1"/>
    </xf>
    <xf numFmtId="0" fontId="0" fillId="7" borderId="2" xfId="0" applyFill="1" applyBorder="1" applyAlignment="1">
      <alignment vertical="center"/>
    </xf>
    <xf numFmtId="0" fontId="0" fillId="7" borderId="2" xfId="0" applyFill="1" applyBorder="1"/>
    <xf numFmtId="0" fontId="0" fillId="7" borderId="2" xfId="0" applyFill="1" applyBorder="1" applyAlignment="1">
      <alignment horizontal="left" vertical="center" wrapText="1"/>
    </xf>
    <xf numFmtId="0" fontId="18" fillId="7" borderId="2" xfId="0" applyFont="1" applyFill="1" applyBorder="1" applyAlignment="1">
      <alignment wrapText="1"/>
    </xf>
  </cellXfs>
  <cellStyles count="2">
    <cellStyle name="Normal" xfId="0" builtinId="0"/>
    <cellStyle name="Note" xfId="1" builtinId="10"/>
  </cellStyles>
  <dxfs count="0"/>
  <tableStyles count="0" defaultTableStyle="TableStyleMedium2" defaultPivotStyle="PivotStyleLight16"/>
  <colors>
    <mruColors>
      <color rgb="FFFFCC33"/>
      <color rgb="FF8CD2F4"/>
      <color rgb="FFCD2026"/>
      <color rgb="FF00C4C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8178" y="2449286"/>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mn-lt"/>
                  <a:ea typeface="+mn-ea"/>
                  <a:cs typeface="+mn-cs"/>
                </a:rPr>
                <a:t>𝑃𝑢𝑚𝑝𝑖𝑛𝑔 𝑊𝑖𝑡ℎ𝑑𝑟𝑎𝑤𝑙 𝐶𝑜𝑠𝑡𝑠</a:t>
              </a:r>
              <a:r>
                <a:rPr lang="en-US" sz="1100" b="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3" name="TextBox 2">
              <a:extLst>
                <a:ext uri="{FF2B5EF4-FFF2-40B4-BE49-F238E27FC236}">
                  <a16:creationId xmlns:a16="http://schemas.microsoft.com/office/drawing/2014/main" id="{A22C879E-B693-4037-AFFB-EB023D512E8A}"/>
                </a:ext>
              </a:extLst>
            </xdr:cNvPr>
            <xdr:cNvSpPr txBox="1"/>
          </xdr:nvSpPr>
          <xdr:spPr>
            <a:xfrm>
              <a:off x="3442607" y="4463143"/>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𝑃𝑢𝑚𝑝𝑒𝑑 𝑆𝑡𝑜𝑟𝑎𝑔𝑒 𝐹𝑢𝑒𝑙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𝑃𝑜𝑤𝑒𝑟 𝐶𝑜𝑠𝑡 ($</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𝑃𝑢𝑚𝑝𝑖𝑛𝑔 𝐸𝑓𝑓𝑖𝑐𝑖𝑒𝑛𝑐𝑦 (%)</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4" name="TextBox 3">
              <a:extLst>
                <a:ext uri="{FF2B5EF4-FFF2-40B4-BE49-F238E27FC236}">
                  <a16:creationId xmlns:a16="http://schemas.microsoft.com/office/drawing/2014/main" id="{60B05D65-3702-43AE-A9F9-2F884BD66580}"/>
                </a:ext>
              </a:extLst>
            </xdr:cNvPr>
            <xdr:cNvSpPr txBox="1"/>
          </xdr:nvSpPr>
          <xdr:spPr>
            <a:xfrm>
              <a:off x="3429000" y="2435679"/>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mn-lt"/>
                  <a:ea typeface="+mn-ea"/>
                  <a:cs typeface="+mn-cs"/>
                </a:rPr>
                <a:t>𝑃𝑢𝑚𝑝𝑖𝑛𝑔 𝐸𝑓𝑓𝑖𝑐𝑖𝑒𝑛𝑐𝑦=</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𝐺𝑒𝑛𝑒𝑟𝑎𝑡𝑖𝑜𝑛 𝑃𝑟𝑜𝑑𝑢𝑐𝑒𝑑 (𝑀𝑊ℎ)</a:t>
              </a:r>
              <a:r>
                <a:rPr lang="en-US" sz="1100" i="0">
                  <a:solidFill>
                    <a:schemeClr val="dk1"/>
                  </a:solidFill>
                  <a:effectLst/>
                  <a:latin typeface="+mn-lt"/>
                  <a:ea typeface="+mn-ea"/>
                  <a:cs typeface="+mn-cs"/>
                </a:rPr>
                <a:t>)/(</a:t>
              </a:r>
              <a:r>
                <a:rPr lang="en-CA" sz="1100" i="0">
                  <a:solidFill>
                    <a:schemeClr val="dk1"/>
                  </a:solidFill>
                  <a:effectLst/>
                  <a:latin typeface="+mn-lt"/>
                  <a:ea typeface="+mn-ea"/>
                  <a:cs typeface="+mn-cs"/>
                </a:rPr>
                <a:t>𝐴𝑛𝑛𝑢𝑎𝑙 𝐸𝑛𝑒𝑟𝑔𝑦 𝐶𝑜𝑛𝑠𝑢𝑚𝑒𝑑 𝑓𝑜𝑟 𝑃𝑢𝑚𝑝𝑖𝑛𝑔 (𝑀𝑊ℎ)</a:t>
              </a:r>
              <a:r>
                <a:rPr lang="en-US" sz="1100" i="0">
                  <a:solidFill>
                    <a:schemeClr val="dk1"/>
                  </a:solidFill>
                  <a:effectLst/>
                  <a:latin typeface="+mn-lt"/>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6</xdr:row>
      <xdr:rowOff>247650</xdr:rowOff>
    </xdr:from>
    <xdr:to>
      <xdr:col>2</xdr:col>
      <xdr:colOff>4600575</xdr:colOff>
      <xdr:row>6</xdr:row>
      <xdr:rowOff>732133</xdr:rowOff>
    </xdr:to>
    <xdr:pic>
      <xdr:nvPicPr>
        <xdr:cNvPr id="5" name="Picture 4"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104775</xdr:colOff>
      <xdr:row>3</xdr:row>
      <xdr:rowOff>276225</xdr:rowOff>
    </xdr:from>
    <xdr:to>
      <xdr:col>4</xdr:col>
      <xdr:colOff>5192366</xdr:colOff>
      <xdr:row>3</xdr:row>
      <xdr:rowOff>895350</xdr:rowOff>
    </xdr:to>
    <xdr:pic>
      <xdr:nvPicPr>
        <xdr:cNvPr id="3" name="Picture 2" descr="The Energy Reference Level is equal to the total fuel related costs plus major maintenance, scheduled maintenance and unscheduled maintenance costs multiplied by the EOH factor." title="Energy Reference Level"/>
        <xdr:cNvPicPr>
          <a:picLocks noChangeAspect="1"/>
        </xdr:cNvPicPr>
      </xdr:nvPicPr>
      <xdr:blipFill>
        <a:blip xmlns:r="http://schemas.openxmlformats.org/officeDocument/2006/relationships" r:embed="rId1"/>
        <a:stretch>
          <a:fillRect/>
        </a:stretch>
      </xdr:blipFill>
      <xdr:spPr>
        <a:xfrm>
          <a:off x="5467350" y="1295400"/>
          <a:ext cx="5087591"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8" zoomScale="70" zoomScaleNormal="70" workbookViewId="0">
      <selection activeCell="C8" sqref="C8:C12"/>
    </sheetView>
  </sheetViews>
  <sheetFormatPr defaultRowHeight="15" x14ac:dyDescent="0.25"/>
  <cols>
    <col min="1" max="1" width="25.7109375" customWidth="1"/>
    <col min="2" max="2" width="30.28515625" customWidth="1"/>
    <col min="3" max="3" width="36.42578125" customWidth="1"/>
    <col min="4" max="4" width="31.42578125" customWidth="1"/>
    <col min="8" max="8" width="53.140625" customWidth="1"/>
  </cols>
  <sheetData>
    <row r="1" spans="1:8" ht="18.75" x14ac:dyDescent="0.25">
      <c r="A1" s="28" t="s">
        <v>198</v>
      </c>
      <c r="B1" s="28"/>
      <c r="C1" s="28"/>
      <c r="D1" s="28"/>
      <c r="E1" s="28"/>
      <c r="F1" s="28"/>
      <c r="G1" s="28"/>
      <c r="H1" s="28"/>
    </row>
    <row r="2" spans="1:8" ht="135" customHeight="1" x14ac:dyDescent="0.25">
      <c r="A2" s="91" t="s">
        <v>199</v>
      </c>
      <c r="B2" s="91"/>
      <c r="C2" s="91"/>
      <c r="D2" s="91"/>
      <c r="E2" s="91"/>
      <c r="F2" s="91"/>
      <c r="G2" s="91"/>
      <c r="H2" s="91"/>
    </row>
    <row r="3" spans="1:8" ht="99" customHeight="1" x14ac:dyDescent="0.25">
      <c r="A3" s="91"/>
      <c r="B3" s="91"/>
      <c r="C3" s="91"/>
      <c r="D3" s="91"/>
      <c r="E3" s="91"/>
      <c r="F3" s="91"/>
      <c r="G3" s="91"/>
      <c r="H3" s="91"/>
    </row>
    <row r="4" spans="1:8" ht="83.25" customHeight="1" x14ac:dyDescent="0.25">
      <c r="A4" s="92" t="s">
        <v>151</v>
      </c>
      <c r="B4" s="93"/>
      <c r="C4" s="93"/>
      <c r="D4" s="93"/>
      <c r="E4" s="93"/>
      <c r="F4" s="93"/>
      <c r="G4" s="93"/>
      <c r="H4" s="94"/>
    </row>
    <row r="5" spans="1:8" ht="9.6" customHeight="1" x14ac:dyDescent="0.25">
      <c r="A5" s="95"/>
      <c r="B5" s="96"/>
      <c r="C5" s="96"/>
      <c r="D5" s="96"/>
      <c r="E5" s="96"/>
      <c r="F5" s="96"/>
      <c r="G5" s="96"/>
      <c r="H5" s="97"/>
    </row>
    <row r="6" spans="1:8" ht="15.75" thickBot="1" x14ac:dyDescent="0.3">
      <c r="A6" s="32"/>
      <c r="B6" s="33"/>
      <c r="C6" s="1"/>
      <c r="D6" s="33"/>
      <c r="E6" s="1"/>
      <c r="F6" s="1"/>
      <c r="G6" s="1"/>
      <c r="H6" s="34"/>
    </row>
    <row r="7" spans="1:8" x14ac:dyDescent="0.25">
      <c r="A7" s="35"/>
      <c r="B7" s="98" t="s">
        <v>0</v>
      </c>
      <c r="C7" s="99"/>
      <c r="D7" s="36"/>
      <c r="E7" s="36"/>
      <c r="F7" s="36"/>
      <c r="G7" s="36"/>
      <c r="H7" s="36"/>
    </row>
    <row r="8" spans="1:8" x14ac:dyDescent="0.25">
      <c r="A8" s="37"/>
      <c r="B8" s="29" t="s">
        <v>1</v>
      </c>
      <c r="C8" s="112" t="s">
        <v>2</v>
      </c>
      <c r="D8" s="1"/>
      <c r="E8" s="1"/>
      <c r="F8" s="1"/>
      <c r="G8" s="1"/>
      <c r="H8" s="33"/>
    </row>
    <row r="9" spans="1:8" x14ac:dyDescent="0.25">
      <c r="A9" s="37"/>
      <c r="B9" s="29" t="s">
        <v>3</v>
      </c>
      <c r="C9" s="112"/>
      <c r="D9" s="1"/>
      <c r="E9" s="1"/>
      <c r="F9" s="1"/>
      <c r="G9" s="1"/>
      <c r="H9" s="33"/>
    </row>
    <row r="10" spans="1:8" x14ac:dyDescent="0.25">
      <c r="A10" s="37"/>
      <c r="B10" s="29" t="s">
        <v>150</v>
      </c>
      <c r="C10" s="112"/>
      <c r="D10" s="1"/>
      <c r="E10" s="1"/>
      <c r="F10" s="1"/>
      <c r="G10" s="1"/>
      <c r="H10" s="1"/>
    </row>
    <row r="11" spans="1:8" ht="54" customHeight="1" x14ac:dyDescent="0.25">
      <c r="A11" s="37"/>
      <c r="B11" s="89" t="s">
        <v>200</v>
      </c>
      <c r="C11" s="113">
        <v>44161</v>
      </c>
      <c r="D11" s="33"/>
      <c r="E11" s="1"/>
      <c r="F11" s="1"/>
      <c r="G11" s="1"/>
      <c r="H11" s="1"/>
    </row>
    <row r="12" spans="1:8" ht="78" customHeight="1" thickBot="1" x14ac:dyDescent="0.3">
      <c r="A12" s="31"/>
      <c r="B12" s="90" t="s">
        <v>201</v>
      </c>
      <c r="C12" s="114">
        <v>44197</v>
      </c>
      <c r="D12" s="31"/>
      <c r="E12" s="31"/>
      <c r="F12" s="31"/>
      <c r="G12" s="31"/>
      <c r="H12" s="31"/>
    </row>
    <row r="13" spans="1:8" x14ac:dyDescent="0.25">
      <c r="A13" s="31"/>
      <c r="B13" s="31"/>
      <c r="C13" s="31"/>
      <c r="D13" s="31"/>
      <c r="E13" s="31"/>
      <c r="F13" s="31"/>
      <c r="G13" s="31"/>
      <c r="H13" s="31"/>
    </row>
    <row r="14" spans="1:8" x14ac:dyDescent="0.25">
      <c r="A14" s="79" t="s">
        <v>180</v>
      </c>
      <c r="B14" s="79"/>
      <c r="C14" s="79"/>
      <c r="D14" s="79"/>
    </row>
    <row r="15" spans="1:8" ht="15.75" thickBot="1" x14ac:dyDescent="0.3">
      <c r="A15" s="79"/>
      <c r="B15" s="79"/>
      <c r="C15" s="79"/>
      <c r="D15" s="79"/>
    </row>
    <row r="16" spans="1:8" x14ac:dyDescent="0.25">
      <c r="A16" s="80" t="s">
        <v>181</v>
      </c>
      <c r="B16" s="81" t="s">
        <v>182</v>
      </c>
      <c r="C16" s="81" t="s">
        <v>46</v>
      </c>
      <c r="D16" s="82" t="s">
        <v>190</v>
      </c>
    </row>
    <row r="17" spans="1:4" ht="60" x14ac:dyDescent="0.25">
      <c r="A17" s="83" t="s">
        <v>183</v>
      </c>
      <c r="B17" s="84" t="s">
        <v>228</v>
      </c>
      <c r="C17" s="84" t="s">
        <v>184</v>
      </c>
      <c r="D17" s="85" t="s">
        <v>229</v>
      </c>
    </row>
    <row r="18" spans="1:4" ht="90" x14ac:dyDescent="0.25">
      <c r="A18" s="83" t="s">
        <v>191</v>
      </c>
      <c r="B18" s="84"/>
      <c r="C18" s="84" t="s">
        <v>192</v>
      </c>
      <c r="D18" s="85"/>
    </row>
    <row r="19" spans="1:4" ht="90" x14ac:dyDescent="0.25">
      <c r="A19" s="83" t="s">
        <v>193</v>
      </c>
      <c r="B19" s="84"/>
      <c r="C19" s="84" t="s">
        <v>194</v>
      </c>
      <c r="D19" s="85"/>
    </row>
    <row r="20" spans="1:4" ht="390.75" thickBot="1" x14ac:dyDescent="0.3">
      <c r="A20" s="86" t="s">
        <v>195</v>
      </c>
      <c r="B20" s="87"/>
      <c r="C20" s="87" t="s">
        <v>196</v>
      </c>
      <c r="D20" s="88" t="s">
        <v>197</v>
      </c>
    </row>
  </sheetData>
  <mergeCells count="3">
    <mergeCell ref="A2:H3"/>
    <mergeCell ref="A4:H5"/>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90" zoomScaleNormal="90" workbookViewId="0">
      <pane xSplit="2" ySplit="3" topLeftCell="G11" activePane="bottomRight" state="frozen"/>
      <selection pane="topRight" sqref="A1:XFD1"/>
      <selection pane="bottomLeft" sqref="A1:XFD1"/>
      <selection pane="bottomRight" activeCell="J12" sqref="J12"/>
    </sheetView>
  </sheetViews>
  <sheetFormatPr defaultRowHeight="15" x14ac:dyDescent="0.25"/>
  <cols>
    <col min="1" max="1" width="4.42578125" style="2" customWidth="1"/>
    <col min="2" max="2" width="43.7109375" style="3" customWidth="1"/>
    <col min="3" max="3" width="69.28515625" customWidth="1"/>
    <col min="4" max="4" width="19.140625" customWidth="1"/>
    <col min="5" max="5" width="58.42578125" style="3" customWidth="1"/>
    <col min="6" max="6" width="34.85546875" customWidth="1"/>
    <col min="7" max="7" width="49.5703125" customWidth="1"/>
    <col min="8" max="8" width="74.7109375" customWidth="1"/>
  </cols>
  <sheetData>
    <row r="1" spans="1:8" s="100" customFormat="1" ht="18.75" x14ac:dyDescent="0.25">
      <c r="A1" s="100" t="s">
        <v>202</v>
      </c>
    </row>
    <row r="2" spans="1:8" s="6" customFormat="1" ht="18.75" x14ac:dyDescent="0.25">
      <c r="A2" s="1" t="s">
        <v>4</v>
      </c>
      <c r="E2" s="30"/>
      <c r="F2" s="30"/>
    </row>
    <row r="3" spans="1:8" s="3" customFormat="1" ht="30" x14ac:dyDescent="0.25">
      <c r="A3" s="2"/>
      <c r="B3" s="9" t="s">
        <v>5</v>
      </c>
      <c r="C3" s="10" t="s">
        <v>6</v>
      </c>
      <c r="D3" s="10" t="s">
        <v>7</v>
      </c>
      <c r="E3" s="10" t="s">
        <v>132</v>
      </c>
      <c r="F3" s="9" t="s">
        <v>8</v>
      </c>
      <c r="G3" s="9" t="s">
        <v>9</v>
      </c>
      <c r="H3" s="9" t="s">
        <v>10</v>
      </c>
    </row>
    <row r="4" spans="1:8" x14ac:dyDescent="0.25">
      <c r="A4" s="4" t="s">
        <v>11</v>
      </c>
      <c r="B4" s="115" t="s">
        <v>12</v>
      </c>
      <c r="C4" s="116"/>
      <c r="D4" s="116"/>
      <c r="E4" s="117"/>
      <c r="F4" s="116"/>
      <c r="G4" s="116"/>
      <c r="H4" s="116"/>
    </row>
    <row r="5" spans="1:8" ht="93" customHeight="1" x14ac:dyDescent="0.25">
      <c r="A5" s="2" t="s">
        <v>13</v>
      </c>
      <c r="B5" s="25" t="s">
        <v>14</v>
      </c>
      <c r="C5" s="15" t="s">
        <v>15</v>
      </c>
      <c r="D5" s="8" t="s">
        <v>16</v>
      </c>
      <c r="E5" s="11" t="s">
        <v>17</v>
      </c>
      <c r="F5" s="64" t="s">
        <v>18</v>
      </c>
      <c r="G5" s="64" t="s">
        <v>18</v>
      </c>
      <c r="H5" s="65" t="s">
        <v>133</v>
      </c>
    </row>
    <row r="6" spans="1:8" ht="234.75" customHeight="1" x14ac:dyDescent="0.25">
      <c r="A6" s="2" t="s">
        <v>19</v>
      </c>
      <c r="B6" s="53" t="s">
        <v>20</v>
      </c>
      <c r="C6" s="49"/>
      <c r="D6" s="49" t="s">
        <v>16</v>
      </c>
      <c r="E6" s="13" t="s">
        <v>21</v>
      </c>
      <c r="F6" s="64" t="s">
        <v>18</v>
      </c>
      <c r="G6" s="64" t="s">
        <v>18</v>
      </c>
      <c r="H6" s="65" t="s">
        <v>133</v>
      </c>
    </row>
    <row r="7" spans="1:8" ht="96.75" customHeight="1" x14ac:dyDescent="0.25">
      <c r="A7" s="2" t="s">
        <v>22</v>
      </c>
      <c r="B7" s="39" t="s">
        <v>23</v>
      </c>
      <c r="C7" s="17"/>
      <c r="D7" s="53" t="s">
        <v>24</v>
      </c>
      <c r="E7" s="11" t="s">
        <v>21</v>
      </c>
      <c r="F7" s="64">
        <f>1120000/200000</f>
        <v>5.6</v>
      </c>
      <c r="G7" s="66" t="s">
        <v>25</v>
      </c>
      <c r="H7" s="65" t="s">
        <v>26</v>
      </c>
    </row>
    <row r="8" spans="1:8" ht="22.5" customHeight="1" x14ac:dyDescent="0.25">
      <c r="A8" s="7" t="s">
        <v>27</v>
      </c>
      <c r="B8" s="115" t="s">
        <v>28</v>
      </c>
      <c r="C8" s="116"/>
      <c r="D8" s="116"/>
      <c r="E8" s="117"/>
      <c r="F8" s="116"/>
      <c r="G8" s="116"/>
      <c r="H8" s="118"/>
    </row>
    <row r="9" spans="1:8" ht="148.5" customHeight="1" x14ac:dyDescent="0.25">
      <c r="A9" s="2" t="s">
        <v>29</v>
      </c>
      <c r="B9" s="53" t="s">
        <v>30</v>
      </c>
      <c r="C9" s="48"/>
      <c r="D9" s="8" t="s">
        <v>24</v>
      </c>
      <c r="E9" s="21" t="s">
        <v>21</v>
      </c>
      <c r="F9" s="67">
        <f>350000/200000</f>
        <v>1.75</v>
      </c>
      <c r="G9" s="68" t="s">
        <v>143</v>
      </c>
      <c r="H9" s="69" t="s">
        <v>31</v>
      </c>
    </row>
    <row r="10" spans="1:8" ht="55.5" customHeight="1" x14ac:dyDescent="0.25">
      <c r="A10" s="2" t="s">
        <v>32</v>
      </c>
      <c r="B10" s="22" t="s">
        <v>33</v>
      </c>
      <c r="C10" s="12" t="s">
        <v>34</v>
      </c>
      <c r="D10" s="8" t="s">
        <v>24</v>
      </c>
      <c r="E10" s="11" t="s">
        <v>21</v>
      </c>
      <c r="F10" s="67">
        <f>(300000+100000)/200000</f>
        <v>2</v>
      </c>
      <c r="G10" s="66" t="s">
        <v>35</v>
      </c>
      <c r="H10" s="70" t="s">
        <v>134</v>
      </c>
    </row>
    <row r="11" spans="1:8" ht="102" customHeight="1" x14ac:dyDescent="0.25">
      <c r="A11" s="2" t="s">
        <v>36</v>
      </c>
      <c r="B11" s="22" t="s">
        <v>37</v>
      </c>
      <c r="C11" s="27" t="s">
        <v>38</v>
      </c>
      <c r="D11" s="8" t="s">
        <v>24</v>
      </c>
      <c r="E11" s="11" t="s">
        <v>21</v>
      </c>
      <c r="F11" s="67">
        <f>(200000+100000+50000)/200000</f>
        <v>1.75</v>
      </c>
      <c r="G11" s="71" t="s">
        <v>39</v>
      </c>
      <c r="H11" s="70" t="s">
        <v>40</v>
      </c>
    </row>
    <row r="12" spans="1:8" x14ac:dyDescent="0.25">
      <c r="A12" s="5" t="s">
        <v>41</v>
      </c>
      <c r="B12" s="115" t="s">
        <v>43</v>
      </c>
      <c r="C12" s="116"/>
      <c r="D12" s="116"/>
      <c r="E12" s="117"/>
      <c r="F12" s="116"/>
      <c r="G12" s="116"/>
      <c r="H12" s="116"/>
    </row>
    <row r="13" spans="1:8" ht="105" x14ac:dyDescent="0.25">
      <c r="A13" s="2" t="s">
        <v>42</v>
      </c>
      <c r="B13" s="53" t="s">
        <v>43</v>
      </c>
      <c r="C13" s="17" t="s">
        <v>130</v>
      </c>
      <c r="D13" s="8" t="s">
        <v>24</v>
      </c>
      <c r="E13" s="11" t="s">
        <v>21</v>
      </c>
      <c r="F13" s="64">
        <v>0</v>
      </c>
      <c r="G13" s="66"/>
      <c r="H13" s="65"/>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6" zoomScale="84" zoomScaleNormal="84" workbookViewId="0"/>
  </sheetViews>
  <sheetFormatPr defaultRowHeight="15" x14ac:dyDescent="0.25"/>
  <cols>
    <col min="1" max="1" width="5.28515625" customWidth="1"/>
    <col min="2" max="2" width="38.28515625" customWidth="1"/>
    <col min="3" max="3" width="49" style="19" customWidth="1"/>
    <col min="4" max="4" width="73.85546875" style="19" customWidth="1"/>
    <col min="5" max="5" width="41.7109375" customWidth="1"/>
  </cols>
  <sheetData>
    <row r="1" spans="1:5" ht="18.75" x14ac:dyDescent="0.25">
      <c r="A1" s="23" t="s">
        <v>203</v>
      </c>
      <c r="B1" s="23"/>
      <c r="C1" s="40"/>
    </row>
    <row r="2" spans="1:5" x14ac:dyDescent="0.25">
      <c r="A2" s="24" t="s">
        <v>44</v>
      </c>
      <c r="B2" s="24" t="s">
        <v>45</v>
      </c>
      <c r="C2" s="41" t="s">
        <v>46</v>
      </c>
      <c r="D2" s="41" t="s">
        <v>47</v>
      </c>
      <c r="E2" s="41" t="s">
        <v>145</v>
      </c>
    </row>
    <row r="3" spans="1:5" ht="45" x14ac:dyDescent="0.25">
      <c r="A3" s="14" t="s">
        <v>13</v>
      </c>
      <c r="B3" s="25" t="s">
        <v>14</v>
      </c>
      <c r="C3" s="42" t="s">
        <v>48</v>
      </c>
      <c r="D3" s="42" t="s">
        <v>49</v>
      </c>
      <c r="E3" s="49"/>
    </row>
    <row r="4" spans="1:5" ht="45" x14ac:dyDescent="0.25">
      <c r="A4" s="14" t="s">
        <v>19</v>
      </c>
      <c r="B4" s="53" t="s">
        <v>20</v>
      </c>
      <c r="C4" s="42" t="s">
        <v>50</v>
      </c>
      <c r="D4" s="43" t="s">
        <v>51</v>
      </c>
      <c r="E4" s="49"/>
    </row>
    <row r="5" spans="1:5" ht="90" x14ac:dyDescent="0.25">
      <c r="A5" s="49" t="s">
        <v>22</v>
      </c>
      <c r="B5" s="26" t="s">
        <v>52</v>
      </c>
      <c r="C5" s="54" t="s">
        <v>53</v>
      </c>
      <c r="D5" s="54" t="s">
        <v>129</v>
      </c>
      <c r="E5" s="49"/>
    </row>
    <row r="6" spans="1:5" ht="270" x14ac:dyDescent="0.25">
      <c r="A6" s="49" t="s">
        <v>29</v>
      </c>
      <c r="B6" s="53" t="s">
        <v>54</v>
      </c>
      <c r="C6" s="54" t="s">
        <v>55</v>
      </c>
      <c r="D6" s="54" t="s">
        <v>56</v>
      </c>
      <c r="E6" s="49"/>
    </row>
    <row r="7" spans="1:5" ht="210" x14ac:dyDescent="0.25">
      <c r="A7" s="49" t="s">
        <v>32</v>
      </c>
      <c r="B7" s="22" t="s">
        <v>57</v>
      </c>
      <c r="C7" s="54" t="s">
        <v>58</v>
      </c>
      <c r="D7" s="54" t="s">
        <v>59</v>
      </c>
      <c r="E7" s="49"/>
    </row>
    <row r="8" spans="1:5" ht="120" x14ac:dyDescent="0.25">
      <c r="A8" s="49" t="s">
        <v>36</v>
      </c>
      <c r="B8" s="22" t="s">
        <v>60</v>
      </c>
      <c r="C8" s="54" t="s">
        <v>61</v>
      </c>
      <c r="D8" s="54" t="s">
        <v>62</v>
      </c>
      <c r="E8" s="49"/>
    </row>
    <row r="9" spans="1:5" ht="120" x14ac:dyDescent="0.25">
      <c r="A9" s="49" t="s">
        <v>63</v>
      </c>
      <c r="B9" s="22" t="s">
        <v>64</v>
      </c>
      <c r="C9" s="54" t="s">
        <v>65</v>
      </c>
      <c r="D9" s="54" t="s">
        <v>66</v>
      </c>
      <c r="E9" s="49"/>
    </row>
    <row r="10" spans="1:5" ht="17.25" customHeight="1" x14ac:dyDescent="0.25">
      <c r="A10" s="49" t="s">
        <v>42</v>
      </c>
      <c r="B10" s="53" t="s">
        <v>67</v>
      </c>
      <c r="C10" s="54" t="s">
        <v>68</v>
      </c>
      <c r="D10" s="54" t="s">
        <v>69</v>
      </c>
      <c r="E10" s="49"/>
    </row>
    <row r="11" spans="1:5" ht="17.25" customHeight="1" x14ac:dyDescent="0.25">
      <c r="A11" s="55"/>
      <c r="B11" s="56"/>
      <c r="C11" s="57"/>
      <c r="D11" s="57"/>
    </row>
    <row r="12" spans="1:5" ht="17.25" customHeight="1" x14ac:dyDescent="0.25">
      <c r="A12" s="55"/>
      <c r="B12" s="58"/>
      <c r="C12" s="57"/>
      <c r="D12" s="57"/>
    </row>
    <row r="13" spans="1:5" x14ac:dyDescent="0.25">
      <c r="A13" s="55"/>
      <c r="B13" s="58"/>
      <c r="C13" s="57"/>
      <c r="D13" s="57"/>
    </row>
    <row r="14" spans="1:5" ht="17.25" customHeight="1" x14ac:dyDescent="0.25">
      <c r="A14" s="55"/>
      <c r="B14" s="58"/>
      <c r="C14" s="57"/>
      <c r="D14" s="57"/>
    </row>
    <row r="15" spans="1:5" x14ac:dyDescent="0.25">
      <c r="A15" s="55"/>
      <c r="B15" s="58"/>
      <c r="C15" s="59"/>
      <c r="D15" s="57"/>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zoomScaleNormal="100" workbookViewId="0">
      <selection activeCell="E35" sqref="E35"/>
    </sheetView>
  </sheetViews>
  <sheetFormatPr defaultColWidth="9.140625" defaultRowHeight="15" x14ac:dyDescent="0.25"/>
  <cols>
    <col min="1" max="1" width="2.7109375" style="18" bestFit="1" customWidth="1"/>
    <col min="2" max="2" width="12.85546875" style="19" customWidth="1"/>
    <col min="3" max="3" width="7.5703125" style="19" customWidth="1"/>
    <col min="4" max="4" width="57.28515625" style="19" customWidth="1"/>
    <col min="5" max="5" width="79.85546875" style="19" customWidth="1"/>
    <col min="6" max="6" width="18.140625" style="19" customWidth="1"/>
    <col min="7" max="16384" width="9.140625" style="19"/>
  </cols>
  <sheetData>
    <row r="1" spans="1:6" ht="15.75" thickBot="1" x14ac:dyDescent="0.3"/>
    <row r="2" spans="1:6" ht="25.5" customHeight="1" thickBot="1" x14ac:dyDescent="0.3">
      <c r="A2" s="60"/>
      <c r="B2" s="109" t="s">
        <v>70</v>
      </c>
      <c r="C2" s="110"/>
      <c r="D2" s="111"/>
      <c r="E2" s="63"/>
      <c r="F2" s="20"/>
    </row>
    <row r="3" spans="1:6" ht="39" thickBot="1" x14ac:dyDescent="0.3">
      <c r="A3" s="44" t="s">
        <v>44</v>
      </c>
      <c r="B3" s="45" t="s">
        <v>71</v>
      </c>
      <c r="C3" s="45" t="s">
        <v>72</v>
      </c>
      <c r="D3" s="45" t="s">
        <v>73</v>
      </c>
      <c r="E3" s="45" t="s">
        <v>74</v>
      </c>
      <c r="F3" s="45" t="s">
        <v>75</v>
      </c>
    </row>
    <row r="4" spans="1:6" ht="89.25" customHeight="1" thickBot="1" x14ac:dyDescent="0.3">
      <c r="A4" s="60">
        <v>1</v>
      </c>
      <c r="B4" s="61" t="s">
        <v>76</v>
      </c>
      <c r="C4" s="62" t="s">
        <v>77</v>
      </c>
      <c r="D4" s="38" t="s">
        <v>78</v>
      </c>
      <c r="E4" s="62"/>
      <c r="F4" s="72">
        <f>SUM('Reference Level Cost Components'!F7,'Reference Level Cost Components'!F9,'Reference Level Cost Components'!F10,'Reference Level Cost Components'!F11)</f>
        <v>11.1</v>
      </c>
    </row>
    <row r="5" spans="1:6" ht="89.25" customHeight="1" x14ac:dyDescent="0.25">
      <c r="A5" s="101">
        <v>2</v>
      </c>
      <c r="B5" s="103" t="s">
        <v>79</v>
      </c>
      <c r="C5" s="105" t="s">
        <v>77</v>
      </c>
      <c r="D5" s="46" t="s">
        <v>80</v>
      </c>
      <c r="E5" s="107" t="s">
        <v>131</v>
      </c>
      <c r="F5" s="73">
        <v>0</v>
      </c>
    </row>
    <row r="6" spans="1:6" ht="15.75" thickBot="1" x14ac:dyDescent="0.3">
      <c r="A6" s="102"/>
      <c r="B6" s="104"/>
      <c r="C6" s="106"/>
      <c r="D6" s="47"/>
      <c r="E6" s="108"/>
      <c r="F6" s="74"/>
    </row>
    <row r="11" spans="1:6" x14ac:dyDescent="0.25">
      <c r="E11" s="48"/>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64" zoomScaleNormal="100" workbookViewId="0">
      <selection activeCell="E9" sqref="E9:G10"/>
    </sheetView>
  </sheetViews>
  <sheetFormatPr defaultColWidth="8.7109375" defaultRowHeight="15" x14ac:dyDescent="0.25"/>
  <cols>
    <col min="1" max="1" width="3" style="48" bestFit="1" customWidth="1"/>
    <col min="2" max="2" width="28.140625" style="48" customWidth="1"/>
    <col min="3" max="3" width="10.42578125" style="48" customWidth="1"/>
    <col min="4" max="4" width="44.140625" style="48" customWidth="1"/>
    <col min="5" max="5" width="10.7109375" style="48" customWidth="1"/>
    <col min="6" max="6" width="10.28515625" style="48" customWidth="1"/>
    <col min="7" max="7" width="25.85546875" style="48" customWidth="1"/>
    <col min="8" max="8" width="17.7109375" style="48" customWidth="1"/>
    <col min="9" max="9" width="8.7109375" style="48"/>
    <col min="10" max="10" width="13.85546875" style="48" bestFit="1" customWidth="1"/>
    <col min="11" max="11" width="32.28515625" style="48" bestFit="1" customWidth="1"/>
    <col min="12" max="16384" width="8.7109375" style="48"/>
  </cols>
  <sheetData>
    <row r="1" spans="1:11" ht="63.75" x14ac:dyDescent="0.25">
      <c r="A1" s="50" t="s">
        <v>44</v>
      </c>
      <c r="B1" s="50" t="s">
        <v>81</v>
      </c>
      <c r="C1" s="50" t="s">
        <v>72</v>
      </c>
      <c r="D1" s="50" t="s">
        <v>46</v>
      </c>
      <c r="E1" s="50" t="s">
        <v>167</v>
      </c>
      <c r="F1" s="50" t="s">
        <v>168</v>
      </c>
      <c r="G1" s="50" t="s">
        <v>169</v>
      </c>
      <c r="H1" s="50" t="s">
        <v>170</v>
      </c>
      <c r="I1" s="50" t="s">
        <v>171</v>
      </c>
      <c r="J1" s="50" t="s">
        <v>172</v>
      </c>
      <c r="K1" s="50" t="s">
        <v>147</v>
      </c>
    </row>
    <row r="2" spans="1:11" ht="60" x14ac:dyDescent="0.25">
      <c r="A2" s="52">
        <v>1</v>
      </c>
      <c r="B2" s="51" t="s">
        <v>173</v>
      </c>
      <c r="C2" s="52" t="s">
        <v>84</v>
      </c>
      <c r="D2" s="76" t="s">
        <v>174</v>
      </c>
      <c r="E2" s="119">
        <v>0</v>
      </c>
      <c r="F2" s="119">
        <v>100</v>
      </c>
      <c r="G2" s="119">
        <v>20</v>
      </c>
      <c r="H2" s="119">
        <v>25</v>
      </c>
      <c r="I2" s="119">
        <v>20</v>
      </c>
      <c r="J2" s="119">
        <v>25</v>
      </c>
      <c r="K2" s="120" t="s">
        <v>146</v>
      </c>
    </row>
    <row r="3" spans="1:11" ht="38.25" x14ac:dyDescent="0.25">
      <c r="A3" s="52">
        <v>2</v>
      </c>
      <c r="B3" s="51" t="s">
        <v>175</v>
      </c>
      <c r="C3" s="52" t="s">
        <v>84</v>
      </c>
      <c r="D3" s="76" t="s">
        <v>174</v>
      </c>
      <c r="E3" s="119"/>
      <c r="F3" s="119"/>
      <c r="G3" s="119"/>
      <c r="H3" s="119"/>
      <c r="I3" s="119"/>
      <c r="J3" s="119"/>
      <c r="K3" s="119"/>
    </row>
    <row r="4" spans="1:11" ht="38.25" x14ac:dyDescent="0.25">
      <c r="A4" s="52">
        <v>3</v>
      </c>
      <c r="B4" s="51" t="s">
        <v>176</v>
      </c>
      <c r="C4" s="52" t="s">
        <v>84</v>
      </c>
      <c r="D4" s="76" t="s">
        <v>174</v>
      </c>
      <c r="E4" s="119"/>
      <c r="F4" s="119"/>
      <c r="G4" s="119"/>
      <c r="H4" s="119"/>
      <c r="I4" s="119"/>
      <c r="J4" s="119"/>
      <c r="K4" s="119"/>
    </row>
    <row r="5" spans="1:11" ht="38.25" x14ac:dyDescent="0.25">
      <c r="A5" s="52">
        <v>4</v>
      </c>
      <c r="B5" s="51" t="s">
        <v>177</v>
      </c>
      <c r="C5" s="52" t="s">
        <v>84</v>
      </c>
      <c r="D5" s="76" t="s">
        <v>174</v>
      </c>
      <c r="E5" s="119"/>
      <c r="F5" s="119"/>
      <c r="G5" s="119"/>
      <c r="H5" s="119"/>
      <c r="I5" s="119"/>
      <c r="J5" s="119"/>
      <c r="K5" s="119"/>
    </row>
    <row r="6" spans="1:11" ht="38.25" x14ac:dyDescent="0.25">
      <c r="A6" s="52">
        <v>5</v>
      </c>
      <c r="B6" s="51" t="s">
        <v>178</v>
      </c>
      <c r="C6" s="52" t="s">
        <v>84</v>
      </c>
      <c r="D6" s="77" t="s">
        <v>174</v>
      </c>
      <c r="E6" s="119"/>
      <c r="F6" s="119"/>
      <c r="G6" s="119"/>
      <c r="H6" s="119"/>
      <c r="I6" s="119"/>
      <c r="J6" s="119"/>
      <c r="K6" s="119"/>
    </row>
    <row r="8" spans="1:11" ht="25.5" x14ac:dyDescent="0.25">
      <c r="A8" s="50" t="s">
        <v>44</v>
      </c>
      <c r="B8" s="50" t="s">
        <v>81</v>
      </c>
      <c r="C8" s="50" t="s">
        <v>72</v>
      </c>
      <c r="D8" s="50" t="s">
        <v>46</v>
      </c>
      <c r="E8" s="50" t="s">
        <v>82</v>
      </c>
      <c r="F8" s="50" t="s">
        <v>83</v>
      </c>
      <c r="G8" s="50" t="s">
        <v>179</v>
      </c>
    </row>
    <row r="9" spans="1:11" ht="75" x14ac:dyDescent="0.25">
      <c r="A9" s="52">
        <v>6</v>
      </c>
      <c r="B9" s="51" t="s">
        <v>85</v>
      </c>
      <c r="C9" s="52" t="s">
        <v>84</v>
      </c>
      <c r="D9" s="52" t="s">
        <v>86</v>
      </c>
      <c r="E9" s="119">
        <v>20</v>
      </c>
      <c r="F9" s="119">
        <v>25</v>
      </c>
      <c r="G9" s="120" t="s">
        <v>146</v>
      </c>
      <c r="H9" s="78"/>
      <c r="I9" s="78"/>
      <c r="J9" s="78"/>
      <c r="K9" s="78"/>
    </row>
    <row r="10" spans="1:11" ht="45" x14ac:dyDescent="0.25">
      <c r="A10" s="52">
        <v>7</v>
      </c>
      <c r="B10" s="51" t="s">
        <v>87</v>
      </c>
      <c r="C10" s="52" t="s">
        <v>88</v>
      </c>
      <c r="D10" s="52" t="s">
        <v>89</v>
      </c>
      <c r="E10" s="119">
        <v>2</v>
      </c>
      <c r="F10" s="119">
        <v>2</v>
      </c>
      <c r="G10" s="120"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0" zoomScaleNormal="80" workbookViewId="0">
      <selection activeCell="E3" sqref="E3:F14"/>
    </sheetView>
  </sheetViews>
  <sheetFormatPr defaultColWidth="9.140625" defaultRowHeight="15" x14ac:dyDescent="0.25"/>
  <cols>
    <col min="1" max="1" width="5.140625" style="48" customWidth="1"/>
    <col min="2" max="2" width="23" style="48" customWidth="1"/>
    <col min="3" max="3" width="13.42578125" style="48" bestFit="1" customWidth="1"/>
    <col min="4" max="4" width="52.140625" style="48" customWidth="1"/>
    <col min="5" max="5" width="16.42578125" style="48" customWidth="1"/>
    <col min="6" max="6" width="30.85546875" style="48" customWidth="1"/>
    <col min="7" max="16384" width="9.140625" style="48"/>
  </cols>
  <sheetData>
    <row r="2" spans="1:6" x14ac:dyDescent="0.25">
      <c r="A2" s="50" t="s">
        <v>44</v>
      </c>
      <c r="B2" s="50" t="s">
        <v>71</v>
      </c>
      <c r="C2" s="50" t="s">
        <v>72</v>
      </c>
      <c r="D2" s="50" t="s">
        <v>46</v>
      </c>
      <c r="E2" s="50" t="s">
        <v>152</v>
      </c>
      <c r="F2" s="50" t="s">
        <v>147</v>
      </c>
    </row>
    <row r="3" spans="1:6" ht="96" customHeight="1" x14ac:dyDescent="0.25">
      <c r="A3" s="52">
        <v>1</v>
      </c>
      <c r="B3" s="51" t="s">
        <v>205</v>
      </c>
      <c r="C3" s="52" t="s">
        <v>165</v>
      </c>
      <c r="D3" s="52" t="s">
        <v>166</v>
      </c>
      <c r="E3" s="119">
        <v>50</v>
      </c>
      <c r="F3" s="120" t="s">
        <v>217</v>
      </c>
    </row>
    <row r="4" spans="1:6" ht="96" customHeight="1" x14ac:dyDescent="0.25">
      <c r="A4" s="52">
        <v>2</v>
      </c>
      <c r="B4" s="51" t="s">
        <v>206</v>
      </c>
      <c r="C4" s="52" t="s">
        <v>165</v>
      </c>
      <c r="D4" s="52" t="s">
        <v>166</v>
      </c>
      <c r="E4" s="119">
        <v>50</v>
      </c>
      <c r="F4" s="120"/>
    </row>
    <row r="5" spans="1:6" ht="96" customHeight="1" x14ac:dyDescent="0.25">
      <c r="A5" s="52">
        <v>3</v>
      </c>
      <c r="B5" s="51" t="s">
        <v>207</v>
      </c>
      <c r="C5" s="52" t="s">
        <v>165</v>
      </c>
      <c r="D5" s="52" t="s">
        <v>166</v>
      </c>
      <c r="E5" s="119">
        <v>50</v>
      </c>
      <c r="F5" s="120"/>
    </row>
    <row r="6" spans="1:6" ht="96" customHeight="1" x14ac:dyDescent="0.25">
      <c r="A6" s="52">
        <v>4</v>
      </c>
      <c r="B6" s="51" t="s">
        <v>208</v>
      </c>
      <c r="C6" s="52" t="s">
        <v>165</v>
      </c>
      <c r="D6" s="52" t="s">
        <v>166</v>
      </c>
      <c r="E6" s="119">
        <v>50</v>
      </c>
      <c r="F6" s="120"/>
    </row>
    <row r="7" spans="1:6" ht="76.5" x14ac:dyDescent="0.25">
      <c r="A7" s="52">
        <v>5</v>
      </c>
      <c r="B7" s="51" t="s">
        <v>209</v>
      </c>
      <c r="C7" s="52" t="s">
        <v>165</v>
      </c>
      <c r="D7" s="52" t="s">
        <v>166</v>
      </c>
      <c r="E7" s="119" t="s">
        <v>18</v>
      </c>
      <c r="F7" s="120"/>
    </row>
    <row r="8" spans="1:6" ht="76.5" x14ac:dyDescent="0.25">
      <c r="A8" s="52">
        <v>6</v>
      </c>
      <c r="B8" s="51" t="s">
        <v>210</v>
      </c>
      <c r="C8" s="52" t="s">
        <v>165</v>
      </c>
      <c r="D8" s="52" t="s">
        <v>166</v>
      </c>
      <c r="E8" s="119" t="s">
        <v>18</v>
      </c>
      <c r="F8" s="120"/>
    </row>
    <row r="9" spans="1:6" ht="76.5" x14ac:dyDescent="0.25">
      <c r="A9" s="52">
        <v>7</v>
      </c>
      <c r="B9" s="51" t="s">
        <v>211</v>
      </c>
      <c r="C9" s="52" t="s">
        <v>165</v>
      </c>
      <c r="D9" s="52" t="s">
        <v>166</v>
      </c>
      <c r="E9" s="119" t="s">
        <v>18</v>
      </c>
      <c r="F9" s="120"/>
    </row>
    <row r="10" spans="1:6" ht="76.5" x14ac:dyDescent="0.25">
      <c r="A10" s="52">
        <v>8</v>
      </c>
      <c r="B10" s="51" t="s">
        <v>212</v>
      </c>
      <c r="C10" s="52" t="s">
        <v>165</v>
      </c>
      <c r="D10" s="52" t="s">
        <v>166</v>
      </c>
      <c r="E10" s="119" t="s">
        <v>18</v>
      </c>
      <c r="F10" s="120"/>
    </row>
    <row r="11" spans="1:6" ht="76.5" x14ac:dyDescent="0.25">
      <c r="A11" s="52">
        <v>9</v>
      </c>
      <c r="B11" s="51" t="s">
        <v>213</v>
      </c>
      <c r="C11" s="52" t="s">
        <v>165</v>
      </c>
      <c r="D11" s="52" t="s">
        <v>166</v>
      </c>
      <c r="E11" s="119" t="s">
        <v>18</v>
      </c>
      <c r="F11" s="120"/>
    </row>
    <row r="12" spans="1:6" ht="76.5" x14ac:dyDescent="0.25">
      <c r="A12" s="52">
        <v>10</v>
      </c>
      <c r="B12" s="51" t="s">
        <v>214</v>
      </c>
      <c r="C12" s="52" t="s">
        <v>165</v>
      </c>
      <c r="D12" s="52" t="s">
        <v>166</v>
      </c>
      <c r="E12" s="119" t="s">
        <v>18</v>
      </c>
      <c r="F12" s="120"/>
    </row>
    <row r="13" spans="1:6" ht="76.5" x14ac:dyDescent="0.25">
      <c r="A13" s="52">
        <v>11</v>
      </c>
      <c r="B13" s="51" t="s">
        <v>215</v>
      </c>
      <c r="C13" s="52" t="s">
        <v>165</v>
      </c>
      <c r="D13" s="52" t="s">
        <v>166</v>
      </c>
      <c r="E13" s="119" t="s">
        <v>18</v>
      </c>
      <c r="F13" s="120"/>
    </row>
    <row r="14" spans="1:6" ht="76.5" x14ac:dyDescent="0.25">
      <c r="A14" s="52">
        <v>12</v>
      </c>
      <c r="B14" s="51" t="s">
        <v>216</v>
      </c>
      <c r="C14" s="52" t="s">
        <v>165</v>
      </c>
      <c r="D14" s="52" t="s">
        <v>166</v>
      </c>
      <c r="E14" s="119" t="s">
        <v>18</v>
      </c>
      <c r="F14" s="12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zoomScale="80" zoomScaleNormal="80" workbookViewId="0">
      <selection activeCell="E3" sqref="E3:F10"/>
    </sheetView>
  </sheetViews>
  <sheetFormatPr defaultColWidth="9.140625" defaultRowHeight="15" x14ac:dyDescent="0.25"/>
  <cols>
    <col min="1" max="1" width="5.140625" style="48" customWidth="1"/>
    <col min="2" max="2" width="23" style="48" customWidth="1"/>
    <col min="3" max="3" width="12.85546875" style="48" customWidth="1"/>
    <col min="4" max="4" width="52.140625" style="48" customWidth="1"/>
    <col min="5" max="5" width="16.42578125" style="48" customWidth="1"/>
    <col min="6" max="6" width="30.85546875" style="48" customWidth="1"/>
    <col min="7" max="16384" width="9.140625" style="48"/>
  </cols>
  <sheetData>
    <row r="2" spans="1:6" x14ac:dyDescent="0.25">
      <c r="A2" s="50" t="s">
        <v>44</v>
      </c>
      <c r="B2" s="50" t="s">
        <v>71</v>
      </c>
      <c r="C2" s="50" t="s">
        <v>72</v>
      </c>
      <c r="D2" s="50" t="s">
        <v>46</v>
      </c>
      <c r="E2" s="50" t="s">
        <v>152</v>
      </c>
      <c r="F2" s="50" t="s">
        <v>147</v>
      </c>
    </row>
    <row r="3" spans="1:6" ht="96" customHeight="1" x14ac:dyDescent="0.25">
      <c r="A3" s="52">
        <v>1</v>
      </c>
      <c r="B3" s="51" t="s">
        <v>153</v>
      </c>
      <c r="C3" s="52" t="s">
        <v>154</v>
      </c>
      <c r="D3" s="52" t="s">
        <v>155</v>
      </c>
      <c r="E3" s="119">
        <v>80</v>
      </c>
      <c r="F3" s="120" t="s">
        <v>218</v>
      </c>
    </row>
    <row r="4" spans="1:6" ht="96" customHeight="1" x14ac:dyDescent="0.25">
      <c r="A4" s="52">
        <v>2</v>
      </c>
      <c r="B4" s="51" t="s">
        <v>156</v>
      </c>
      <c r="C4" s="52" t="s">
        <v>157</v>
      </c>
      <c r="D4" s="52" t="s">
        <v>158</v>
      </c>
      <c r="E4" s="119" t="s">
        <v>18</v>
      </c>
      <c r="F4" s="120"/>
    </row>
    <row r="5" spans="1:6" ht="96" customHeight="1" x14ac:dyDescent="0.25">
      <c r="A5" s="52">
        <v>3</v>
      </c>
      <c r="B5" s="51" t="s">
        <v>159</v>
      </c>
      <c r="C5" s="52" t="s">
        <v>160</v>
      </c>
      <c r="D5" s="52" t="s">
        <v>161</v>
      </c>
      <c r="E5" s="119">
        <v>10</v>
      </c>
      <c r="F5" s="121" t="s">
        <v>219</v>
      </c>
    </row>
    <row r="6" spans="1:6" ht="96" customHeight="1" x14ac:dyDescent="0.25">
      <c r="A6" s="52">
        <v>4</v>
      </c>
      <c r="B6" s="51" t="s">
        <v>162</v>
      </c>
      <c r="C6" s="52" t="s">
        <v>163</v>
      </c>
      <c r="D6" s="52" t="s">
        <v>164</v>
      </c>
      <c r="E6" s="119" t="s">
        <v>220</v>
      </c>
      <c r="F6" s="121"/>
    </row>
    <row r="7" spans="1:6" ht="76.5" x14ac:dyDescent="0.25">
      <c r="A7" s="52">
        <v>5</v>
      </c>
      <c r="B7" s="51" t="s">
        <v>185</v>
      </c>
      <c r="C7" s="52" t="s">
        <v>186</v>
      </c>
      <c r="D7" s="52" t="s">
        <v>187</v>
      </c>
      <c r="E7" s="122">
        <v>7.0000000000000007E-2</v>
      </c>
      <c r="F7" s="121" t="s">
        <v>221</v>
      </c>
    </row>
    <row r="8" spans="1:6" ht="75" x14ac:dyDescent="0.25">
      <c r="A8" s="52">
        <v>6</v>
      </c>
      <c r="B8" s="51" t="s">
        <v>188</v>
      </c>
      <c r="C8" s="52" t="s">
        <v>77</v>
      </c>
      <c r="D8" s="52" t="s">
        <v>189</v>
      </c>
      <c r="E8" s="123">
        <v>400.25</v>
      </c>
      <c r="F8" s="121" t="s">
        <v>222</v>
      </c>
    </row>
    <row r="9" spans="1:6" ht="25.5" x14ac:dyDescent="0.25">
      <c r="A9" s="52">
        <v>7</v>
      </c>
      <c r="B9" s="51" t="s">
        <v>230</v>
      </c>
      <c r="C9" s="52" t="s">
        <v>231</v>
      </c>
      <c r="D9" s="52" t="s">
        <v>232</v>
      </c>
      <c r="E9" s="119">
        <v>12345</v>
      </c>
      <c r="F9" s="121"/>
    </row>
    <row r="10" spans="1:6" x14ac:dyDescent="0.25">
      <c r="A10" s="52">
        <v>8</v>
      </c>
      <c r="B10" s="51" t="s">
        <v>233</v>
      </c>
      <c r="C10" s="52" t="s">
        <v>231</v>
      </c>
      <c r="D10" s="52" t="s">
        <v>234</v>
      </c>
      <c r="E10" s="119">
        <v>1</v>
      </c>
      <c r="F10" s="12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19" workbookViewId="0">
      <selection activeCell="K30" sqref="K30"/>
    </sheetView>
  </sheetViews>
  <sheetFormatPr defaultRowHeight="15" x14ac:dyDescent="0.25"/>
  <cols>
    <col min="2" max="2" width="15.140625" bestFit="1" customWidth="1"/>
    <col min="3" max="3" width="28.7109375" bestFit="1" customWidth="1"/>
    <col min="4" max="4" width="33.85546875" bestFit="1" customWidth="1"/>
  </cols>
  <sheetData>
    <row r="1" spans="1:4" s="100" customFormat="1" ht="18.75" x14ac:dyDescent="0.25">
      <c r="A1" s="100" t="s">
        <v>204</v>
      </c>
    </row>
    <row r="2" spans="1:4" s="1" customFormat="1" x14ac:dyDescent="0.25">
      <c r="A2" s="1" t="s">
        <v>147</v>
      </c>
    </row>
    <row r="3" spans="1:4" s="1" customFormat="1" x14ac:dyDescent="0.25">
      <c r="A3" s="75" t="s">
        <v>144</v>
      </c>
    </row>
    <row r="4" spans="1:4" s="16" customFormat="1" x14ac:dyDescent="0.25"/>
    <row r="6" spans="1:4" x14ac:dyDescent="0.25">
      <c r="A6" s="48"/>
      <c r="B6" s="24" t="s">
        <v>90</v>
      </c>
      <c r="C6" s="24" t="s">
        <v>91</v>
      </c>
      <c r="D6" s="24" t="s">
        <v>92</v>
      </c>
    </row>
    <row r="7" spans="1:4" x14ac:dyDescent="0.25">
      <c r="A7" s="48"/>
      <c r="B7" s="49" t="s">
        <v>93</v>
      </c>
      <c r="C7" s="124" t="s">
        <v>94</v>
      </c>
      <c r="D7" s="125" t="s">
        <v>95</v>
      </c>
    </row>
    <row r="8" spans="1:4" ht="30" x14ac:dyDescent="0.25">
      <c r="A8" s="48"/>
      <c r="B8" s="49" t="s">
        <v>96</v>
      </c>
      <c r="C8" s="124" t="s">
        <v>97</v>
      </c>
      <c r="D8" s="121" t="s">
        <v>135</v>
      </c>
    </row>
    <row r="9" spans="1:4" ht="60" x14ac:dyDescent="0.25">
      <c r="A9" s="48"/>
      <c r="B9" s="49" t="s">
        <v>98</v>
      </c>
      <c r="C9" s="124" t="s">
        <v>99</v>
      </c>
      <c r="D9" s="121" t="s">
        <v>136</v>
      </c>
    </row>
    <row r="10" spans="1:4" ht="30" x14ac:dyDescent="0.25">
      <c r="A10" s="48"/>
      <c r="B10" s="49" t="s">
        <v>101</v>
      </c>
      <c r="C10" s="124" t="s">
        <v>102</v>
      </c>
      <c r="D10" s="121" t="s">
        <v>137</v>
      </c>
    </row>
    <row r="11" spans="1:4" ht="30" x14ac:dyDescent="0.25">
      <c r="A11" s="48"/>
      <c r="B11" s="49" t="s">
        <v>103</v>
      </c>
      <c r="C11" s="124" t="s">
        <v>104</v>
      </c>
      <c r="D11" s="121" t="s">
        <v>138</v>
      </c>
    </row>
    <row r="12" spans="1:4" ht="30" x14ac:dyDescent="0.25">
      <c r="A12" s="48"/>
      <c r="B12" s="49" t="s">
        <v>106</v>
      </c>
      <c r="C12" s="124" t="s">
        <v>107</v>
      </c>
      <c r="D12" s="121" t="s">
        <v>100</v>
      </c>
    </row>
    <row r="13" spans="1:4" ht="45" x14ac:dyDescent="0.25">
      <c r="A13" s="48"/>
      <c r="B13" s="49" t="s">
        <v>109</v>
      </c>
      <c r="C13" s="124" t="s">
        <v>110</v>
      </c>
      <c r="D13" s="121" t="s">
        <v>139</v>
      </c>
    </row>
    <row r="14" spans="1:4" x14ac:dyDescent="0.25">
      <c r="A14" s="48"/>
      <c r="B14" s="49" t="s">
        <v>112</v>
      </c>
      <c r="C14" s="124" t="s">
        <v>113</v>
      </c>
      <c r="D14" s="121" t="s">
        <v>105</v>
      </c>
    </row>
    <row r="15" spans="1:4" x14ac:dyDescent="0.25">
      <c r="A15" s="48"/>
      <c r="B15" s="49" t="s">
        <v>115</v>
      </c>
      <c r="C15" s="124" t="s">
        <v>140</v>
      </c>
      <c r="D15" s="121" t="s">
        <v>108</v>
      </c>
    </row>
    <row r="16" spans="1:4" ht="30" x14ac:dyDescent="0.25">
      <c r="A16" s="48"/>
      <c r="B16" s="49" t="s">
        <v>117</v>
      </c>
      <c r="C16" s="124" t="s">
        <v>141</v>
      </c>
      <c r="D16" s="121" t="s">
        <v>111</v>
      </c>
    </row>
    <row r="17" spans="2:4" ht="30" x14ac:dyDescent="0.25">
      <c r="B17" s="49" t="s">
        <v>118</v>
      </c>
      <c r="C17" s="124" t="s">
        <v>142</v>
      </c>
      <c r="D17" s="121" t="s">
        <v>114</v>
      </c>
    </row>
    <row r="18" spans="2:4" ht="30" x14ac:dyDescent="0.25">
      <c r="B18" s="49" t="s">
        <v>119</v>
      </c>
      <c r="C18" s="124" t="s">
        <v>149</v>
      </c>
      <c r="D18" s="121" t="s">
        <v>225</v>
      </c>
    </row>
    <row r="19" spans="2:4" x14ac:dyDescent="0.25">
      <c r="B19" s="49" t="s">
        <v>120</v>
      </c>
      <c r="C19" s="124" t="s">
        <v>223</v>
      </c>
      <c r="D19" s="124" t="s">
        <v>226</v>
      </c>
    </row>
    <row r="20" spans="2:4" ht="30" x14ac:dyDescent="0.25">
      <c r="B20" s="49" t="s">
        <v>121</v>
      </c>
      <c r="C20" s="124" t="s">
        <v>224</v>
      </c>
      <c r="D20" s="126" t="s">
        <v>227</v>
      </c>
    </row>
    <row r="21" spans="2:4" ht="30" x14ac:dyDescent="0.25">
      <c r="B21" s="49" t="s">
        <v>122</v>
      </c>
      <c r="C21" s="127" t="s">
        <v>116</v>
      </c>
      <c r="D21" s="127" t="s">
        <v>116</v>
      </c>
    </row>
    <row r="22" spans="2:4" x14ac:dyDescent="0.25">
      <c r="B22" s="49" t="s">
        <v>123</v>
      </c>
      <c r="C22" s="121"/>
      <c r="D22" s="121"/>
    </row>
    <row r="23" spans="2:4" x14ac:dyDescent="0.25">
      <c r="B23" s="49" t="s">
        <v>124</v>
      </c>
      <c r="C23" s="125"/>
      <c r="D23" s="125"/>
    </row>
    <row r="24" spans="2:4" x14ac:dyDescent="0.25">
      <c r="B24" s="49" t="s">
        <v>125</v>
      </c>
      <c r="C24" s="125"/>
      <c r="D24" s="125"/>
    </row>
    <row r="25" spans="2:4" x14ac:dyDescent="0.25">
      <c r="B25" s="49" t="s">
        <v>126</v>
      </c>
      <c r="C25" s="125"/>
      <c r="D25" s="125"/>
    </row>
    <row r="26" spans="2:4" x14ac:dyDescent="0.25">
      <c r="B26" s="49" t="s">
        <v>127</v>
      </c>
      <c r="C26" s="125"/>
      <c r="D26" s="125"/>
    </row>
    <row r="27" spans="2:4" x14ac:dyDescent="0.25">
      <c r="B27" s="49" t="s">
        <v>128</v>
      </c>
      <c r="C27" s="125"/>
      <c r="D27" s="125"/>
    </row>
  </sheetData>
  <mergeCells count="1">
    <mergeCell ref="A1:XFD1"/>
  </mergeCells>
  <phoneticPr fontId="1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51AEF-A052-4444-985D-337C2C7EA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6D4CB-93DC-4EEF-895F-E262E5D8A2F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9a8ecbf-d979-4e96-b890-ca0640ca7764"/>
    <ds:schemaRef ds:uri="http://purl.org/dc/elements/1.1/"/>
    <ds:schemaRef ds:uri="http://schemas.microsoft.com/office/2006/metadata/properties"/>
    <ds:schemaRef ds:uri="7ec455e0-8e12-458b-bef7-d2281328a1aa"/>
    <ds:schemaRef ds:uri="http://www.w3.org/XML/1998/namespace"/>
    <ds:schemaRef ds:uri="http://purl.org/dc/dcmitype/"/>
  </ds:schemaRefs>
</ds:datastoreItem>
</file>

<file path=customXml/itemProps3.xml><?xml version="1.0" encoding="utf-8"?>
<ds:datastoreItem xmlns:ds="http://schemas.openxmlformats.org/officeDocument/2006/customXml" ds:itemID="{E656E26C-04C2-48A2-B9C7-8F945BD0E6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Reference Level Cost Components</vt:lpstr>
      <vt:lpstr>Definition of Cost Components</vt:lpstr>
      <vt:lpstr>FinDispatchDataParameters</vt:lpstr>
      <vt:lpstr>Non-FinDispatchDataParameters</vt:lpstr>
      <vt:lpstr>Reference Quantity</vt:lpstr>
      <vt:lpstr>Other 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Workbook_HydroResource</dc:title>
  <dc:subject/>
  <dc:creator>Nino Vakhtangishvili</dc:creator>
  <cp:keywords/>
  <dc:description/>
  <cp:lastModifiedBy>Anu Sridhar</cp:lastModifiedBy>
  <cp:revision/>
  <dcterms:created xsi:type="dcterms:W3CDTF">2020-02-05T19:26:57Z</dcterms:created>
  <dcterms:modified xsi:type="dcterms:W3CDTF">2022-07-13T17:45:14Z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