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DER Potential Study\"/>
    </mc:Choice>
  </mc:AlternateContent>
  <bookViews>
    <workbookView xWindow="3816" yWindow="3816" windowWidth="21600" windowHeight="11388"/>
  </bookViews>
  <sheets>
    <sheet name="_Cover" sheetId="3" r:id="rId1"/>
    <sheet name="_Contents" sheetId="2" r:id="rId2"/>
    <sheet name="Definitions" sheetId="27" r:id="rId3"/>
    <sheet name="Summary_SC" sheetId="30" r:id="rId4"/>
    <sheet name="Residential BTM Measures" sheetId="24" r:id="rId5"/>
    <sheet name="Non-Residential BTM Measures" sheetId="25" r:id="rId6"/>
    <sheet name="FTM Measures" sheetId="26" r:id="rId7"/>
    <sheet name="Measure Assessment_SC" sheetId="13" r:id="rId8"/>
    <sheet name="Master Measure List" sheetId="29" r:id="rId9"/>
    <sheet name="Measure Assessment" sheetId="1" r:id="rId10"/>
    <sheet name="Screening_SC" sheetId="28" r:id="rId11"/>
    <sheet name="Measure Screening" sheetId="6" r:id="rId12"/>
  </sheets>
  <definedNames>
    <definedName name="_xlnm._FilterDatabase" localSheetId="8">'Master Measure List'!$B$1:$J$7</definedName>
    <definedName name="_xlnm._FilterDatabase" localSheetId="9">'Measure Assessment'!$B$1:$M$7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5" l="1"/>
  <c r="F12" i="25"/>
  <c r="F13" i="25"/>
  <c r="F14" i="25"/>
  <c r="F15" i="25"/>
  <c r="F17" i="25"/>
  <c r="F18" i="25"/>
  <c r="F19" i="25"/>
  <c r="F21" i="25"/>
  <c r="F22" i="25"/>
  <c r="F24" i="25"/>
  <c r="F25" i="25"/>
  <c r="F27" i="25"/>
  <c r="F28" i="25"/>
  <c r="F29" i="25"/>
  <c r="F30" i="25"/>
  <c r="F32" i="25"/>
  <c r="F33" i="25"/>
  <c r="F34" i="25"/>
  <c r="F35" i="25"/>
  <c r="F36" i="25"/>
  <c r="F37" i="25"/>
  <c r="F39" i="25"/>
  <c r="F40" i="25"/>
  <c r="F41" i="25"/>
  <c r="F42" i="25"/>
  <c r="F43" i="25"/>
  <c r="F44" i="25"/>
  <c r="F45" i="25"/>
  <c r="F46" i="25"/>
  <c r="F47" i="25"/>
  <c r="F48" i="25"/>
  <c r="F49" i="25"/>
  <c r="F50" i="25"/>
  <c r="F51" i="25"/>
  <c r="F52" i="25"/>
  <c r="F54" i="25"/>
  <c r="F55" i="25"/>
  <c r="F56" i="25"/>
  <c r="F57" i="25"/>
  <c r="F58" i="25"/>
  <c r="F10" i="25"/>
  <c r="F19" i="26"/>
  <c r="F18" i="26"/>
  <c r="F17" i="26"/>
  <c r="F16" i="26"/>
  <c r="F14" i="26"/>
  <c r="F13" i="26"/>
  <c r="F12" i="26"/>
  <c r="F11" i="26"/>
  <c r="F10" i="26"/>
  <c r="F32" i="24"/>
  <c r="F33" i="24"/>
  <c r="F34" i="24"/>
  <c r="F36" i="24"/>
  <c r="F37" i="24"/>
  <c r="F38" i="24"/>
  <c r="F39" i="24"/>
  <c r="F40" i="24"/>
  <c r="F41" i="24"/>
  <c r="F43" i="24"/>
  <c r="F44" i="24"/>
  <c r="F46" i="24"/>
  <c r="F47" i="24"/>
  <c r="F48" i="24"/>
  <c r="F49" i="24"/>
  <c r="F50" i="24"/>
  <c r="F52" i="24"/>
  <c r="F22" i="24"/>
  <c r="F23" i="24"/>
  <c r="F24" i="24"/>
  <c r="F25" i="24"/>
  <c r="F26" i="24"/>
  <c r="F27" i="24"/>
  <c r="F28" i="24"/>
  <c r="F30" i="24"/>
  <c r="F10" i="24"/>
  <c r="F11" i="24"/>
  <c r="F12" i="24"/>
  <c r="F13" i="24"/>
  <c r="F14" i="24"/>
  <c r="F15" i="24"/>
  <c r="F17" i="24"/>
  <c r="F18" i="24"/>
  <c r="F19" i="24"/>
  <c r="F20" i="24"/>
  <c r="B14" i="30"/>
  <c r="B2" i="27"/>
  <c r="B2" i="29"/>
  <c r="B6" i="2"/>
  <c r="B3" i="27"/>
  <c r="B3" i="29"/>
  <c r="B15" i="2"/>
  <c r="B9" i="2"/>
  <c r="B13" i="2"/>
  <c r="B15" i="30"/>
  <c r="B11" i="2"/>
  <c r="B8" i="2"/>
  <c r="B7" i="2"/>
  <c r="B10" i="2"/>
  <c r="B12" i="2"/>
  <c r="B14" i="2"/>
  <c r="B14" i="28" l="1"/>
  <c r="B15" i="28"/>
  <c r="B2" i="26" l="1"/>
  <c r="B2" i="25"/>
  <c r="B2" i="24"/>
  <c r="B3" i="25"/>
  <c r="B3" i="24"/>
  <c r="B3" i="26"/>
  <c r="B14" i="13" l="1"/>
  <c r="B15" i="13"/>
  <c r="B2" i="1" l="1"/>
  <c r="B2" i="6"/>
  <c r="B2" i="2"/>
  <c r="B3" i="1"/>
  <c r="B3" i="2"/>
  <c r="B3" i="6"/>
  <c r="B15" i="3"/>
</calcChain>
</file>

<file path=xl/sharedStrings.xml><?xml version="1.0" encoding="utf-8"?>
<sst xmlns="http://schemas.openxmlformats.org/spreadsheetml/2006/main" count="3159" uniqueCount="332">
  <si>
    <t>Dunsky Energy + Climate Advisors</t>
  </si>
  <si>
    <t>IESO DER Potential Study - Measure List and Pre-Assessment</t>
  </si>
  <si>
    <t>Date: September 02, 2021</t>
  </si>
  <si>
    <t>Table of Contents</t>
  </si>
  <si>
    <t>Section and Sheet Titles</t>
  </si>
  <si>
    <t>Definitions</t>
  </si>
  <si>
    <t>Measure Assessment Metrics</t>
  </si>
  <si>
    <t>Definition</t>
  </si>
  <si>
    <t>Enabling Device</t>
  </si>
  <si>
    <t>Smart Device/Switch</t>
  </si>
  <si>
    <t>Control functionality is enabled through an add-on smart device/switch.</t>
  </si>
  <si>
    <t>Embedded</t>
  </si>
  <si>
    <t>Control functionality is embedded into the equipment.</t>
  </si>
  <si>
    <t>DR Strategy</t>
  </si>
  <si>
    <t>Direct Controlled</t>
  </si>
  <si>
    <t>Direct Controlled measures are those measures that the utility/ISO has a direct control over its operation and needs a opt out request from the customer if the measure needs to be put out of service for grid applications.</t>
  </si>
  <si>
    <t>Scheduled</t>
  </si>
  <si>
    <t>Resources that reduce load for personal benefit (e.g. bill management) or in response to a price signal or other behavioural stimulus (e.g. time-of-use pricing, critical peak pricing, price alerts)</t>
  </si>
  <si>
    <t>Service Provision Pathways</t>
  </si>
  <si>
    <t>Direct Participant</t>
  </si>
  <si>
    <t>Resources that are able to directly participate in the market to provide grid services</t>
  </si>
  <si>
    <t>Aggregate Participant</t>
  </si>
  <si>
    <t>Resources that must go through an aggregated porfolio or a DER program to participate in providing grid services</t>
  </si>
  <si>
    <t>Not in the market/Other</t>
  </si>
  <si>
    <t>Resources that are ineligible for service provision</t>
  </si>
  <si>
    <t>Multiple Pathways</t>
  </si>
  <si>
    <t>Resources that are able to directly participate in the market, or join an aggregated porfolio of DERs to provide grid services</t>
  </si>
  <si>
    <t>Grid Services</t>
  </si>
  <si>
    <t>Feasible &amp; demonstrated</t>
  </si>
  <si>
    <t>Technical feasible with demonstrated record of providing the service</t>
  </si>
  <si>
    <t>Technically feasible with operational constraints &amp; limited demonstration</t>
  </si>
  <si>
    <t>Technical and/or operational constraints limit opportunities</t>
  </si>
  <si>
    <t>Not feasible</t>
  </si>
  <si>
    <t>Technical and/or operational constraints restrict service provision</t>
  </si>
  <si>
    <t xml:space="preserve">Dispatchable: </t>
  </si>
  <si>
    <t>Yes</t>
  </si>
  <si>
    <t>Controllable resources that can adhere to dispatch instructions within 5 minutes. Considers aggregate resources ability to respond.</t>
  </si>
  <si>
    <t>No</t>
  </si>
  <si>
    <t xml:space="preserve">DERs that are not controllable and/or can not adhere to dispatch instructions within 5 minutes. </t>
  </si>
  <si>
    <t>Technology Maturity:</t>
  </si>
  <si>
    <t>Mature</t>
  </si>
  <si>
    <t xml:space="preserve">Wide-spread availability with proven track-record </t>
  </si>
  <si>
    <t>Commercially Available</t>
  </si>
  <si>
    <t>Commercially available technologies with supply and/or performance limitations</t>
  </si>
  <si>
    <t>Emerging</t>
  </si>
  <si>
    <t>Nascent or emerging technologies with limited availability and track-record</t>
  </si>
  <si>
    <t>Measure Screening Criteria</t>
  </si>
  <si>
    <t xml:space="preserve">Alignment with System Needs and Characteristics </t>
  </si>
  <si>
    <t>Low</t>
  </si>
  <si>
    <t>Not able to provide many of the grid services required to meet system needs.</t>
  </si>
  <si>
    <t>Mid</t>
  </si>
  <si>
    <t>Able to provide some grid services to meet some system needs.</t>
  </si>
  <si>
    <t>High</t>
  </si>
  <si>
    <t>Well suited to provide a range of grid services to meet system needs.</t>
  </si>
  <si>
    <t>Opportunity Size</t>
  </si>
  <si>
    <t>Small market size and limited growth within the study period.</t>
  </si>
  <si>
    <t>Medium market size, or small market size with moderate growth within the study period.</t>
  </si>
  <si>
    <t>Large market opportunity within the study period.</t>
  </si>
  <si>
    <t>Potential for delivering GHG reductions</t>
  </si>
  <si>
    <t>Measures that may increase greenhouse gas emissions.</t>
  </si>
  <si>
    <t>Measures that have the potential to slightly contribute towards emissions reductions.</t>
  </si>
  <si>
    <t>Measures that have the potential to substantially decrease emissions.</t>
  </si>
  <si>
    <t>Expected Cost-Effectiveness</t>
  </si>
  <si>
    <t>Not expected to be cost-effective within the study period.</t>
  </si>
  <si>
    <t>Expected to be cost-effective within the study period.</t>
  </si>
  <si>
    <t>Expected to be very cost-effective within the study period.</t>
  </si>
  <si>
    <t>Market readiness</t>
  </si>
  <si>
    <t>The technology has limited availability and/or demonstrated use.</t>
  </si>
  <si>
    <t>The technology is available but has some factors that would limit its adoption in the market, such as higher costs, limited availability, etc.</t>
  </si>
  <si>
    <t>The technology is widely available and demonstrated.</t>
  </si>
  <si>
    <t xml:space="preserve">Alignment with customer goals </t>
  </si>
  <si>
    <t>Measures do not meet customer needs and preferences, for example, do not reduce emissions, have the potential to increase rates and/or are a hassle for the customer's day-to-day.</t>
  </si>
  <si>
    <t xml:space="preserve">Measures generally align with customer needs and preferences, for example, energy efficiency and demand response measures. </t>
  </si>
  <si>
    <t>Measures align with cutomer needs and preferences for resiliency, rate reductions, etc.</t>
  </si>
  <si>
    <t>Relevance to Study Objectives/Scope</t>
  </si>
  <si>
    <t>Not well aligned with the study objectives and scope (determining the types and volumes of DERs that can be achieved in Ontario over the next decade and have the ability to provide wholesale electricity services).</t>
  </si>
  <si>
    <t>Somewhat aligned with the study objectives and scope (determining the types and volumes of DERs that can be achieved in Ontario over the next decade and have the ability to provide wholesale electricity services).</t>
  </si>
  <si>
    <t>Very aligned with the study objectives and scope (determining the types and volumes of DERs that can be achieved in Ontario over the next decade and have the ability to provide wholesale electricity services)</t>
  </si>
  <si>
    <t>Section 1</t>
  </si>
  <si>
    <t>Summary</t>
  </si>
  <si>
    <t xml:space="preserve">Notes: </t>
  </si>
  <si>
    <t>Residential BTM Measures</t>
  </si>
  <si>
    <t>Sector: Residential Behind-the-Meter</t>
  </si>
  <si>
    <t>Technology/Measure</t>
  </si>
  <si>
    <t>Recommended?</t>
  </si>
  <si>
    <t>HVAC</t>
  </si>
  <si>
    <t>AC Thermostat</t>
  </si>
  <si>
    <t>ASHP/DMSHP Smart Thermostat</t>
  </si>
  <si>
    <t>Baseboard Heating Thermostat</t>
  </si>
  <si>
    <t>Dual-Fuel Space Heating</t>
  </si>
  <si>
    <t>Dual-Fuel Space Heating Smart Switch</t>
  </si>
  <si>
    <t>GSHP Smart Thermostat</t>
  </si>
  <si>
    <t>Pools and Spas</t>
  </si>
  <si>
    <t>Electric Resistance Pool Heaters</t>
  </si>
  <si>
    <t>Heat Pump Pool Heaters</t>
  </si>
  <si>
    <t>Hot Tub/Spa</t>
  </si>
  <si>
    <t>Res. Pool Pumps</t>
  </si>
  <si>
    <t>Smart Appliances</t>
  </si>
  <si>
    <t>Clothes Dryer Smart Switch</t>
  </si>
  <si>
    <t>Dehumidifers Smart Switch</t>
  </si>
  <si>
    <t>Dishwasher / Clothes Washer Smart Switch</t>
  </si>
  <si>
    <t>Fridge/Freezer Smart Switch</t>
  </si>
  <si>
    <t>Smart Clothes Dryer</t>
  </si>
  <si>
    <t>Smart Dishwasher / Clothes Washer</t>
  </si>
  <si>
    <t>Smart Fridge/Freezer</t>
  </si>
  <si>
    <t>Storage</t>
  </si>
  <si>
    <t>BTM Battery Storage Residential</t>
  </si>
  <si>
    <t>Thermal Storage</t>
  </si>
  <si>
    <t>Thermal Storage and Heat Pump</t>
  </si>
  <si>
    <t>Thermal Storage for Cooling</t>
  </si>
  <si>
    <t>Thermal Storage for Heating</t>
  </si>
  <si>
    <t>Water Heating</t>
  </si>
  <si>
    <t>Dual-Fuel Water Heating</t>
  </si>
  <si>
    <t>Electric Resistance Water Heaters Smart Switch</t>
  </si>
  <si>
    <t>Heat Pump Water Heater Smart Switch</t>
  </si>
  <si>
    <t>Heat Pump Water Heaters Smart Switch</t>
  </si>
  <si>
    <t>Smart Electric Resistance Water Heaters</t>
  </si>
  <si>
    <t>Smart Heat Pump Water Heaters</t>
  </si>
  <si>
    <t>Distributed Generation</t>
  </si>
  <si>
    <t xml:space="preserve">Other Micro Generation (Micro Wind, Micro Hydro, Micro CHP, etc.) </t>
  </si>
  <si>
    <t>Res. BTM Solar with Smart Inverters</t>
  </si>
  <si>
    <t>Passenger EV Charging</t>
  </si>
  <si>
    <t>EV Charger Smart Switch</t>
  </si>
  <si>
    <t>Passenger EV Telematics</t>
  </si>
  <si>
    <t>Smart EV Chargers</t>
  </si>
  <si>
    <t>Vehicle-to-Grid (V2G)</t>
  </si>
  <si>
    <t>Vehicle-to-Home (V2H)</t>
  </si>
  <si>
    <t>Other Load Flexibility</t>
  </si>
  <si>
    <t>Other Behavioral-based Residential Flexibility</t>
  </si>
  <si>
    <t>Total</t>
  </si>
  <si>
    <t>Non-Residential BTM Measures</t>
  </si>
  <si>
    <t>Sector: Non-Residential Behind-the-Meter</t>
  </si>
  <si>
    <t>Large C&amp;I HVAC Control</t>
  </si>
  <si>
    <t>Small C&amp;I ASHP/DMSHP Smart Thermostat</t>
  </si>
  <si>
    <t>Small C&amp;I GSHP Smart Thermostat</t>
  </si>
  <si>
    <t>Small C&amp;I Smart Thermostat</t>
  </si>
  <si>
    <t>Lighting Controls</t>
  </si>
  <si>
    <t>Pool Heating</t>
  </si>
  <si>
    <t>Pool Pumps</t>
  </si>
  <si>
    <t>Spa/Hot Tubs</t>
  </si>
  <si>
    <t>BTM Battery Storage Non Residential</t>
  </si>
  <si>
    <t xml:space="preserve">Short-duration Storage (flywheel, Capacitor Bank, etc.) </t>
  </si>
  <si>
    <t>Commercial HVAC Thermal Storage</t>
  </si>
  <si>
    <t>Thermal Storage for Refrigeration Applications</t>
  </si>
  <si>
    <t>Large C&amp;I Dual-Fuel Water Heating</t>
  </si>
  <si>
    <t>Large C&amp;I Hot Water</t>
  </si>
  <si>
    <t>Small C&amp;I Dual-Fuel Water Heating</t>
  </si>
  <si>
    <t>Small C&amp;I Hot Water</t>
  </si>
  <si>
    <t>Back-up Generation</t>
  </si>
  <si>
    <t>Biomass/Biogas</t>
  </si>
  <si>
    <t>BTM Solar with Smart Inverters</t>
  </si>
  <si>
    <t>CHP</t>
  </si>
  <si>
    <t>Hydrogen Fuel Cell</t>
  </si>
  <si>
    <t>Natural Gas Fuel Cell</t>
  </si>
  <si>
    <t>EV Fleet Charging</t>
  </si>
  <si>
    <t>Buses: EV Smart Charging</t>
  </si>
  <si>
    <t>Buses: Vehicle-to-Grid (V2G)</t>
  </si>
  <si>
    <t>HDV Fleet EV Smart Chargers</t>
  </si>
  <si>
    <t>HDV Fleet Vehicle-to-Building (V2B)</t>
  </si>
  <si>
    <t xml:space="preserve">HDV Fleet Vehicle-to-Grid (V2G) </t>
  </si>
  <si>
    <t>LDV Fleet EV Charger Smart Switch</t>
  </si>
  <si>
    <t>LDV Fleet EV Smart Chargers</t>
  </si>
  <si>
    <t>LDV Fleet EV Telematics</t>
  </si>
  <si>
    <t>LDV Fleet Vehicle-to-Building (V2B)</t>
  </si>
  <si>
    <t xml:space="preserve">LDV Fleet Vehicle-to-Grid (V2G) </t>
  </si>
  <si>
    <t>MDV Fleet EV Smart Chargers</t>
  </si>
  <si>
    <t>MDV Fleet Vehicle-to-Building (V2B)</t>
  </si>
  <si>
    <t xml:space="preserve">MDV Fleet Vehicle-to-Grid (V2G) </t>
  </si>
  <si>
    <t>Off Road EVs Smart Chargers</t>
  </si>
  <si>
    <t>District Cooling/Heating Flexibility</t>
  </si>
  <si>
    <t>Greenhouses: Grow Lights</t>
  </si>
  <si>
    <t>Irrigation Pump Controls</t>
  </si>
  <si>
    <t>Non-Residential Process Flexibility</t>
  </si>
  <si>
    <t>Refrigeration Controls</t>
  </si>
  <si>
    <t>FTM Measures</t>
  </si>
  <si>
    <t>Sector: Front-of-the-Meter</t>
  </si>
  <si>
    <t xml:space="preserve">CAES </t>
  </si>
  <si>
    <t xml:space="preserve">Electrothermal Storage </t>
  </si>
  <si>
    <t>Flywheel</t>
  </si>
  <si>
    <t>FTM Battery Storage</t>
  </si>
  <si>
    <t>Power-to-Gas (Hydrogen)</t>
  </si>
  <si>
    <t>FTM Biomass/Biogas</t>
  </si>
  <si>
    <t>FTM Small-scale Hydro</t>
  </si>
  <si>
    <t>FTM Small-scale Wind</t>
  </si>
  <si>
    <t>FTM Solar</t>
  </si>
  <si>
    <t>Section 2</t>
  </si>
  <si>
    <t>Measure List &amp; Assessment</t>
  </si>
  <si>
    <t>Master Measure List</t>
  </si>
  <si>
    <t>Index</t>
  </si>
  <si>
    <t>Description</t>
  </si>
  <si>
    <t>Measure Group/Category</t>
  </si>
  <si>
    <t>Sector</t>
  </si>
  <si>
    <t>Biogas/biomass (e.g. landfill gas) used to offset all or a portion of local energy consumption or to support grid operations.</t>
  </si>
  <si>
    <t>Front-of-the-Meter</t>
  </si>
  <si>
    <t>FTM Solar includes utility scale and community/shared solar</t>
  </si>
  <si>
    <t>Small-scale hydro is a hydro-plant that is installed in small rivers, and typically is a run-of-the-river facility, meaning it does not have a forebay to store water.</t>
  </si>
  <si>
    <t>Small scale wind (e.g., 50 to 300 kW) used to offset all or a portion of local energy consumption or to support grid operations.</t>
  </si>
  <si>
    <t xml:space="preserve">Back-up generation powers a part or the entire facility's electrical system in case of a power outage or to reduce grid load. </t>
  </si>
  <si>
    <t>Non-Residential Behind-the-Meter</t>
  </si>
  <si>
    <t>Smart inverters help integrate solar energy and can provide grid support functions, such as voltage regulation, frequency support, etc.</t>
  </si>
  <si>
    <t xml:space="preserve">Combined Heat and Power at a non-residential facility used for space heating, cooling, domestic hot water, and other industrial processes, allowing for reduced use of grid energy during peak times. </t>
  </si>
  <si>
    <t>Fuel cells work similar to long-duration energy storage, but they do not run down or need recharging. They produce electricity and heat as long as fuel is supplied, providing long periods of load relief with minimal operational overhead.</t>
  </si>
  <si>
    <t>For example, on-farm biogas project or renewable biomass used to reduce electricity needs.</t>
  </si>
  <si>
    <t>Residential Behind-the-Meter</t>
  </si>
  <si>
    <t xml:space="preserve">Micro generation can enable homes to offset all or a portion of their electricity consumption. </t>
  </si>
  <si>
    <t>Level 2 smart chargers allow for controlled charging for light duty vehicles</t>
  </si>
  <si>
    <t>Smart switch to control non-smart light duty fleet vehicle chargers</t>
  </si>
  <si>
    <t>Load control via on-board vehicle smart charging capabilities.</t>
  </si>
  <si>
    <t xml:space="preserve">Vehicle-to-Building powers building's electrical load using the EV battery. </t>
  </si>
  <si>
    <t>Vehicle-to-Grid charging allows power to be pushed back to the grid from the battery of electric light duty fleet vehicles.</t>
  </si>
  <si>
    <t>Level 2 smart chargers allow for controlled charging</t>
  </si>
  <si>
    <t>Vehicle-to-Grid charging allows power to be pushed back to the grid from the battery of electric medium and heavy duty fleet vehicles.</t>
  </si>
  <si>
    <t xml:space="preserve">Vehicle-to-Building charging allows power from the battery of an electric vehicle to be used for  your building's electrical load. </t>
  </si>
  <si>
    <t>Level 2 smart chargers allow for controlled charging in off road vehicles (e.g. electric forklifts)</t>
  </si>
  <si>
    <t>Level 2 smart chargers allow for controlled charging in buses</t>
  </si>
  <si>
    <t>Vehicle-to-Grid charging allows power to be pushed back to the grid from the battery of buses.</t>
  </si>
  <si>
    <t>Auto HVAC control for heating and cooling</t>
  </si>
  <si>
    <t>Smart thermostat or smart switch for heating and cooling setpoint control.</t>
  </si>
  <si>
    <t>Cooling setpoint control using a smart switch or smart thermostat.</t>
  </si>
  <si>
    <t xml:space="preserve">Heating setpoint control using a smart switch or smart thermostat. </t>
  </si>
  <si>
    <t>A dual-fuel space heater uses both electricity and gas to provide heating. A dual-fuel HVAC system can provide curtailment by temporarily switching fuels.</t>
  </si>
  <si>
    <t xml:space="preserve">Cooling and heating setpoint control through smart thermostat or smart switch. </t>
  </si>
  <si>
    <t>Lighting sensors and controls.</t>
  </si>
  <si>
    <t>Pumps within system can act as a distributed energy resource. Includes geothermal.</t>
  </si>
  <si>
    <t xml:space="preserve">Curtailment of other industrial processes </t>
  </si>
  <si>
    <t>Irrigation systems have multiple pumps, which can be turned off to provide DR.</t>
  </si>
  <si>
    <t>Commercial refrigeration controls allowing refrigeration to cycle at reduced loads.</t>
  </si>
  <si>
    <t>Behavioural demand response is where people are encouraged to reduce energy during peak event days. No technology enablement is used.</t>
  </si>
  <si>
    <t>Lighting sensors and controls for LED Grow Lights</t>
  </si>
  <si>
    <t>Smart switches allow control on or off of vehicle charging</t>
  </si>
  <si>
    <t>On-board smart charging capacibilities</t>
  </si>
  <si>
    <t>Vehicle-to-Grid charging allows power to be pushed back to the grid from the battery of electric vehicles.</t>
  </si>
  <si>
    <t>Vehicle-to-Home charging allows power from the battery of an electric vehicle to be used for your home's electrical load.</t>
  </si>
  <si>
    <t>Pool heaters can be turned off during peak demand times to offset load.</t>
  </si>
  <si>
    <t>Curtailment of pool pumps.</t>
  </si>
  <si>
    <t>Hot tubs and spas can be monitored during peak demand times to offset load.</t>
  </si>
  <si>
    <t>Smart appliances and appliances with smart switches can be used to provide demand response.</t>
  </si>
  <si>
    <t xml:space="preserve">Compressed Air Energy Storage </t>
  </si>
  <si>
    <t>Surplus energy can be converted to hydrogen gas.</t>
  </si>
  <si>
    <t>Fast responding resource that uses intertia to provide frequency response</t>
  </si>
  <si>
    <t xml:space="preserve">Battery storage (for example, li-ion or lead-acid) can be used to store energy during off-peak times for use on-peak. </t>
  </si>
  <si>
    <t>Behind-the-meter storage can help non-residential facilities reduce demand charges by shifting loads.</t>
  </si>
  <si>
    <t>Super-short (&lt;1 hour) duration storage that is able to provide fast frequency response. Example applications include providing energy during the time it takes for a UPS to come online.</t>
  </si>
  <si>
    <t>Energy can be stored in batteries during off-peak times to be used during peak times.</t>
  </si>
  <si>
    <t xml:space="preserve">Thermal Energy Storage is a technology that stores thermal energy by heating or cooling a storage medium. </t>
  </si>
  <si>
    <t>Thermal energy storage systems shift cooling energy use to non-peak times.</t>
  </si>
  <si>
    <t>Thermal storage for refrigeration applications provide cooling during peak times to reduce energy load. Some technologies (e.g. Viking Cold Solutions) claim to be able to deliver over 12 hours of load-shifting while improving refrigeration efficiency and average of 25%.</t>
  </si>
  <si>
    <t>Electric thermal storage that converts off-peak electricity to heat and store it in heating elements contained in high-density ceramic bricks.</t>
  </si>
  <si>
    <t>Electric Thermal Storage (ceramic brick) paired with a Heat Pump</t>
  </si>
  <si>
    <t xml:space="preserve">Water heating setpoint control through smart switch. </t>
  </si>
  <si>
    <t xml:space="preserve">A dual-fuel water heater uses both electricity and gas to provide water heating. A dual-fuel water heater system can provide curtailment by temporarily switching fuels from electric to some other fuel during times of grid need. </t>
  </si>
  <si>
    <t xml:space="preserve">Water heating setpoint control. </t>
  </si>
  <si>
    <t>Water heating setpoint control</t>
  </si>
  <si>
    <t>Fuel cells can provide long periods of load relief with minimal operational overhead</t>
  </si>
  <si>
    <t>Measure Assessment</t>
  </si>
  <si>
    <t>Overview</t>
  </si>
  <si>
    <t>Operational Parameters</t>
  </si>
  <si>
    <t>Technology Considerations</t>
  </si>
  <si>
    <t>Device Control Strategy</t>
  </si>
  <si>
    <t>Dispatchable</t>
  </si>
  <si>
    <t>Service Provision Pathway</t>
  </si>
  <si>
    <t>Electricity - Inject</t>
  </si>
  <si>
    <t>Energy -  Arbitrage</t>
  </si>
  <si>
    <t>Energy - Avoid Curtailment (i.e. SBG)</t>
  </si>
  <si>
    <t>Capacity</t>
  </si>
  <si>
    <t>Operating Reserve</t>
  </si>
  <si>
    <t>Frequency Regulation</t>
  </si>
  <si>
    <t>Technology Maturity</t>
  </si>
  <si>
    <t>Cost Enhancements Expected by End of Study</t>
  </si>
  <si>
    <t>Performance Enhancements Expected by End of Study</t>
  </si>
  <si>
    <t>Demonstrated Use in ON and/or other markets</t>
  </si>
  <si>
    <t>Not Applicable</t>
  </si>
  <si>
    <t>Both</t>
  </si>
  <si>
    <t>Technically feasible with operational constraints &amp;/or limited demonstration</t>
  </si>
  <si>
    <t>Maybe</t>
  </si>
  <si>
    <t>None/Manual</t>
  </si>
  <si>
    <t>Smart Switch/Device</t>
  </si>
  <si>
    <t/>
  </si>
  <si>
    <t>Scheduled or Direct Controlled</t>
  </si>
  <si>
    <t>Section 3</t>
  </si>
  <si>
    <t>Measure Screening</t>
  </si>
  <si>
    <t>Criteria</t>
  </si>
  <si>
    <t>Alignment with customer goals</t>
  </si>
  <si>
    <t>Recommended DERs</t>
  </si>
  <si>
    <t>Rationale</t>
  </si>
  <si>
    <t>Limited expected cost-effectiveness and market opportunities given the competition for biomass feedstock.</t>
  </si>
  <si>
    <t>Solar is a market ready technology that can provide energy and some capacity at a relatively low cost.</t>
  </si>
  <si>
    <t>Existing small hydro resources can provide cost-effective grid services</t>
  </si>
  <si>
    <t>Limited market opportunity given the small market size</t>
  </si>
  <si>
    <t>Backup generation is an available resource that can be tapped into with minimal costs</t>
  </si>
  <si>
    <t>Solar with storage is a market ready technology, that provides significant grid flexibility, is aligned with system needs, and is expected to be cost effective for both the customer and the system</t>
  </si>
  <si>
    <t>Limited future opportunities expected to emerge given the limited potential for grid service provisions, GHG savings and cost-effectiveness relative to other measures</t>
  </si>
  <si>
    <t>Market readiness is limited and cost-effectiveness is limited.</t>
  </si>
  <si>
    <t>Offers mid-level benefits, with low market opportunities &amp; cost-effectiveness</t>
  </si>
  <si>
    <t>Solar with battery is a market ready technology, that provides significant grid flexibility, is aligned with system needs, and is expected to be cost-effective for both the customer and the system</t>
  </si>
  <si>
    <t>EV smart chargers are expected to growth significantly as the share of EV vehicles increase over the study period, while being cost-effective.</t>
  </si>
  <si>
    <t>Prevalence of smart charging as well as in-vehicle charging capabilities likely to limit market for “dumb” EV chargers</t>
  </si>
  <si>
    <t>Limited market opportunity over the study period</t>
  </si>
  <si>
    <t>V2B can provide valuable services to the grid. Over the study period, market readiness and opportunity size are expected to grow and deliver cost-effective services.</t>
  </si>
  <si>
    <t>V2G can provide valuable services to the grid. Over the study period, market readiness and opportunity size are expected to grow and deliver cost-effective services.</t>
  </si>
  <si>
    <t>EV smart chargers are expected to growth significantly as the share of EV vehicle increase over the study period, while being cost-effective.</t>
  </si>
  <si>
    <t>C&amp;I curtailment, including HVAC is, generally speaking, the amongst the most cost-effective DER measure &amp; with large opportunities.</t>
  </si>
  <si>
    <t>Smart thermostat control is a staple of DER, with high opportunities and cost-effectiveness</t>
  </si>
  <si>
    <t>Limited ability to contribute to emerging system needs and small opportunity size</t>
  </si>
  <si>
    <t>Limited market opportunity and GHG reductions</t>
  </si>
  <si>
    <t>Limited market opportunity given the small market size. Will be blended with ASHP.</t>
  </si>
  <si>
    <t>C&amp;I curtailment, including lighting is, generally speaking, the amongst the most cost-effective DER measure &amp; with large opportunities.</t>
  </si>
  <si>
    <t>Limited ability to contribute to system needs and limited market opportunities</t>
  </si>
  <si>
    <t>C&amp;I curtailment, including process curtailment is, generally speaking, the amongst the most cost-effective DER measure &amp; with large opportunities.</t>
  </si>
  <si>
    <t>Offers mid-level benefits, with low market opportunities</t>
  </si>
  <si>
    <t>Cost-effective measure, potential is mainly limited to the food sale and warehouse segments.</t>
  </si>
  <si>
    <t>Although difficult to quantify, behavior-based residential curtailment is generally highly cost-effective</t>
  </si>
  <si>
    <t>Growing market, and expected to be cost-effective.</t>
  </si>
  <si>
    <t>V2H can provide valuable services to the grid. Over the study period, market readiness and opportunity size are expected to grow and deliver cost-effective services.</t>
  </si>
  <si>
    <t>Limited ability to contribute to system needs</t>
  </si>
  <si>
    <t>Limited ability to contribute to system needs &amp; low opportunity size</t>
  </si>
  <si>
    <t>Measure typically not found to be cost-effective</t>
  </si>
  <si>
    <t>Often cost-effective, and good potential in the single family segment.</t>
  </si>
  <si>
    <t>Typically deployed as a transmission connected asset to leverage economies for scale.</t>
  </si>
  <si>
    <t>Market readiness is limited and is not expected to be commercially mature by the end of the study period. Cost-effectiveness is limited as well.</t>
  </si>
  <si>
    <t>Limited ability to contribute to system needs and minimal cost-effectiveness compared to other storage measures</t>
  </si>
  <si>
    <t>FTM standalone storage is a flexible resource for grid services, with expected cost reductions, leading to cost-efficient deployment over the study period.</t>
  </si>
  <si>
    <t>BTM standalone storage is a flexible resource for grid services, with expected cost reductions, leading to cost-efficient deployment over the study period.</t>
  </si>
  <si>
    <t>Expensive technology and limited applicability (regulation)</t>
  </si>
  <si>
    <t>Typically deployed in larger transmission-connected set-ups to leverage economies for scale</t>
  </si>
  <si>
    <t>Thermal storage has been around for decades, and is expected to deliver cost-effective savings in the C&amp;I sector.</t>
  </si>
  <si>
    <t>Residential thermal storage has large opportunity and is market ready. However cost-effectiveness is not always achieved.</t>
  </si>
  <si>
    <t>Electric water heaters can provide high value services to the grid, while being cost-effectiveness. Heat Pump water heater penetration is expected to grow over the duration of the study.</t>
  </si>
  <si>
    <t>Electric water heaters can provide high value services to the grid, while being cost-effectiveness.</t>
  </si>
  <si>
    <t>C&amp;I curtailment, including hot water is, generally speaking, the amongst the most cost-effective DER measure &amp; with large opportunities.</t>
  </si>
  <si>
    <t>Limited ability to contribute to system needs, but usually highly cost-effective.</t>
  </si>
  <si>
    <t>Low GHG reduction compared to other 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</si>
</sst>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yes&quot;;&quot;no&quot;"/>
    <numFmt numFmtId="165" formatCode="&quot;yes&quot;;&quot;no&quot;;&quot;no&quot;"/>
  </numFmts>
  <fonts count="30">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u/>
      <sz val="11"/>
      <color rgb="FF993366"/>
      <name val="Calibri"/>
      <family val="2"/>
      <scheme val="minor"/>
    </font>
    <font>
      <b/>
      <sz val="16"/>
      <color rgb="FF003766"/>
      <name val="Calibri"/>
      <family val="2"/>
      <scheme val="minor"/>
    </font>
    <font>
      <b/>
      <sz val="14"/>
      <color rgb="FF003766"/>
      <name val="Calibri"/>
      <family val="2"/>
      <scheme val="minor"/>
    </font>
    <font>
      <u/>
      <sz val="11"/>
      <color theme="10"/>
      <name val="Calibri"/>
      <family val="2"/>
      <scheme val="minor"/>
    </font>
    <font>
      <b/>
      <sz val="10"/>
      <color rgb="FF003766"/>
      <name val="Calibri"/>
      <family val="2"/>
      <scheme val="minor"/>
    </font>
    <font>
      <b/>
      <sz val="14"/>
      <color rgb="FF000000"/>
      <name val="Calibri"/>
      <family val="2"/>
      <scheme val="minor"/>
    </font>
    <font>
      <b/>
      <sz val="12"/>
      <color rgb="FF003766"/>
      <name val="Calibri"/>
      <family val="2"/>
      <scheme val="minor"/>
    </font>
    <font>
      <b/>
      <sz val="16"/>
      <color rgb="FF0069B5"/>
      <name val="Calibri"/>
      <family val="2"/>
      <scheme val="minor"/>
    </font>
    <font>
      <sz val="11"/>
      <color rgb="FF000000"/>
      <name val="Calibri"/>
      <family val="2"/>
      <scheme val="minor"/>
    </font>
    <font>
      <b/>
      <sz val="11"/>
      <color rgb="FF000000"/>
      <name val="Calibri"/>
      <family val="2"/>
      <scheme val="minor"/>
    </font>
    <font>
      <sz val="11"/>
      <color rgb="FF000000"/>
      <name val="Courier New"/>
      <family val="3"/>
    </font>
    <font>
      <sz val="11"/>
      <color rgb="FF000000"/>
      <name val="Arial Nova Light"/>
      <family val="2"/>
    </font>
    <font>
      <sz val="8"/>
      <name val="Calibri"/>
      <family val="2"/>
      <scheme val="minor"/>
    </font>
    <font>
      <b/>
      <sz val="11"/>
      <color theme="0"/>
      <name val="Calibri"/>
      <family val="2"/>
      <scheme val="minor"/>
    </font>
    <font>
      <sz val="1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color rgb="FF0069B5"/>
      <name val="Calibri"/>
      <family val="2"/>
      <scheme val="minor"/>
    </font>
    <font>
      <b/>
      <u/>
      <sz val="9"/>
      <color rgb="FF993366"/>
      <name val="Calibri"/>
      <family val="2"/>
      <scheme val="minor"/>
    </font>
    <font>
      <b/>
      <sz val="9"/>
      <color theme="0"/>
      <name val="Calibri"/>
      <family val="2"/>
      <scheme val="minor"/>
    </font>
    <font>
      <b/>
      <sz val="9"/>
      <color theme="2"/>
      <name val="Calibri"/>
      <family val="2"/>
      <scheme val="minor"/>
    </font>
    <font>
      <sz val="9"/>
      <color theme="2"/>
      <name val="Calibri"/>
      <family val="2"/>
      <scheme val="minor"/>
    </font>
    <font>
      <sz val="11"/>
      <color rgb="FFFF000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bgColor theme="4"/>
      </patternFill>
    </fill>
    <fill>
      <patternFill patternType="solid">
        <fgColor theme="0"/>
        <bgColor indexed="64"/>
      </patternFill>
    </fill>
  </fills>
  <borders count="6">
    <border>
      <left/>
      <right/>
      <top/>
      <bottom/>
      <diagonal/>
    </border>
    <border>
      <left style="thin">
        <color theme="4"/>
      </left>
      <right/>
      <top/>
      <bottom/>
      <diagonal/>
    </border>
    <border>
      <left/>
      <right/>
      <top style="thin">
        <color theme="4" tint="0.39997558519241921"/>
      </top>
      <bottom style="thin">
        <color theme="4" tint="0.39997558519241921"/>
      </bottom>
      <diagonal/>
    </border>
    <border>
      <left/>
      <right/>
      <top style="thick">
        <color rgb="FF0991FF"/>
      </top>
      <bottom style="double">
        <color rgb="FF0991FF"/>
      </bottom>
      <diagonal/>
    </border>
    <border>
      <left/>
      <right/>
      <top style="double">
        <color rgb="FF0991FF"/>
      </top>
      <bottom style="thick">
        <color rgb="FF0991FF"/>
      </bottom>
      <diagonal/>
    </border>
    <border>
      <left/>
      <right/>
      <top/>
      <bottom style="thick">
        <color rgb="FF0991FF"/>
      </bottom>
      <diagonal/>
    </border>
  </borders>
  <cellStyleXfs count="9">
    <xf numFmtId="0" fontId="0" fillId="0" borderId="0"/>
    <xf numFmtId="0" fontId="2" fillId="0" borderId="0" applyNumberFormat="0" applyFill="0" applyBorder="0" applyAlignment="0"/>
    <xf numFmtId="0" fontId="3" fillId="0" borderId="0" applyNumberFormat="0" applyFill="0" applyBorder="0" applyAlignment="0"/>
    <xf numFmtId="0" fontId="4" fillId="0" borderId="0" applyNumberFormat="0" applyFill="0" applyBorder="0" applyAlignment="0"/>
    <xf numFmtId="0" fontId="1" fillId="0" borderId="0" applyNumberFormat="0" applyFill="0" applyBorder="0" applyAlignment="0"/>
    <xf numFmtId="0" fontId="5" fillId="0" borderId="0" applyNumberFormat="0" applyFill="0" applyBorder="0" applyAlignment="0"/>
    <xf numFmtId="0" fontId="6" fillId="0" borderId="0" applyNumberFormat="0" applyFill="0" applyBorder="0" applyAlignment="0"/>
    <xf numFmtId="0" fontId="9" fillId="0" borderId="0" applyNumberFormat="0" applyFill="0" applyBorder="0" applyAlignment="0" applyProtection="0"/>
    <xf numFmtId="9" fontId="21" fillId="0" borderId="0" applyFont="0" applyFill="0" applyBorder="0" applyAlignment="0" applyProtection="0"/>
  </cellStyleXfs>
  <cellXfs count="106">
    <xf numFmtId="0" fontId="0" fillId="0" borderId="0" xfId="0"/>
    <xf numFmtId="0" fontId="3" fillId="0" borderId="0" xfId="2"/>
    <xf numFmtId="0" fontId="9" fillId="0" borderId="0" xfId="7"/>
    <xf numFmtId="0" fontId="5" fillId="0" borderId="0" xfId="5"/>
    <xf numFmtId="0" fontId="4" fillId="0" borderId="0" xfId="3"/>
    <xf numFmtId="0" fontId="1" fillId="0" borderId="0" xfId="4"/>
    <xf numFmtId="0" fontId="13" fillId="0" borderId="0" xfId="1" applyFont="1"/>
    <xf numFmtId="0" fontId="14" fillId="0" borderId="0" xfId="0" applyFont="1"/>
    <xf numFmtId="0" fontId="0" fillId="0" borderId="0" xfId="0" applyAlignment="1">
      <alignment horizontal="center" vertical="center"/>
    </xf>
    <xf numFmtId="0" fontId="15" fillId="0" borderId="0" xfId="0" applyFont="1"/>
    <xf numFmtId="0" fontId="16" fillId="0" borderId="0" xfId="0" applyFont="1" applyAlignment="1">
      <alignment horizontal="left" vertical="center"/>
    </xf>
    <xf numFmtId="0" fontId="0" fillId="0" borderId="0" xfId="0" applyAlignment="1">
      <alignment horizontal="left" vertical="center"/>
    </xf>
    <xf numFmtId="0" fontId="4" fillId="0" borderId="0" xfId="0" applyFont="1"/>
    <xf numFmtId="0" fontId="0" fillId="0" borderId="1" xfId="0" applyBorder="1"/>
    <xf numFmtId="0" fontId="0" fillId="0" borderId="0" xfId="0" applyAlignment="1">
      <alignment vertical="center"/>
    </xf>
    <xf numFmtId="0" fontId="1" fillId="0" borderId="0" xfId="0" applyFont="1"/>
    <xf numFmtId="0" fontId="20" fillId="0" borderId="0" xfId="0" applyFont="1"/>
    <xf numFmtId="0" fontId="0" fillId="0" borderId="0" xfId="0" applyAlignment="1">
      <alignment horizontal="center" vertical="center" wrapText="1"/>
    </xf>
    <xf numFmtId="0" fontId="1" fillId="0" borderId="0" xfId="0" applyFont="1" applyAlignment="1">
      <alignment vertical="center"/>
    </xf>
    <xf numFmtId="0" fontId="22" fillId="0" borderId="0" xfId="0" applyFont="1"/>
    <xf numFmtId="0" fontId="22"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xf numFmtId="0" fontId="24" fillId="0" borderId="0" xfId="1" applyFont="1"/>
    <xf numFmtId="0" fontId="23" fillId="0" borderId="0" xfId="4" applyFont="1"/>
    <xf numFmtId="0" fontId="23" fillId="0" borderId="0" xfId="2" applyFont="1"/>
    <xf numFmtId="0" fontId="23" fillId="0" borderId="0" xfId="3" applyFont="1"/>
    <xf numFmtId="0" fontId="26" fillId="2" borderId="0" xfId="0" applyFont="1" applyFill="1"/>
    <xf numFmtId="0" fontId="26" fillId="2" borderId="0" xfId="0" applyFont="1" applyFill="1" applyAlignment="1">
      <alignment horizontal="center" vertical="center"/>
    </xf>
    <xf numFmtId="0" fontId="27" fillId="0" borderId="0" xfId="5" applyFont="1"/>
    <xf numFmtId="0" fontId="28" fillId="0" borderId="0" xfId="5" applyFont="1"/>
    <xf numFmtId="0" fontId="26" fillId="2" borderId="1" xfId="0" applyFont="1" applyFill="1" applyBorder="1" applyAlignment="1">
      <alignment horizontal="center" vertical="center"/>
    </xf>
    <xf numFmtId="0" fontId="4" fillId="0" borderId="0" xfId="3" applyFill="1"/>
    <xf numFmtId="0" fontId="1" fillId="0" borderId="0" xfId="4" applyFill="1"/>
    <xf numFmtId="0" fontId="5" fillId="0" borderId="0" xfId="5" applyFill="1"/>
    <xf numFmtId="1" fontId="22" fillId="0" borderId="0" xfId="8" applyNumberFormat="1" applyFont="1" applyAlignment="1">
      <alignment horizontal="center" vertical="center"/>
    </xf>
    <xf numFmtId="0" fontId="19" fillId="3" borderId="2" xfId="0" applyFont="1" applyFill="1" applyBorder="1"/>
    <xf numFmtId="0" fontId="1" fillId="0" borderId="0" xfId="0" applyFont="1" applyAlignment="1">
      <alignment horizontal="left" vertical="center"/>
    </xf>
    <xf numFmtId="0" fontId="13" fillId="0" borderId="0" xfId="1" applyFont="1" applyFill="1"/>
    <xf numFmtId="0" fontId="3" fillId="0" borderId="0" xfId="2" applyFill="1"/>
    <xf numFmtId="0" fontId="4" fillId="0" borderId="0" xfId="4" applyFont="1" applyFill="1"/>
    <xf numFmtId="0" fontId="4" fillId="0" borderId="0" xfId="5" applyFont="1" applyFill="1"/>
    <xf numFmtId="1" fontId="22" fillId="0" borderId="0" xfId="8" applyNumberFormat="1" applyFont="1" applyFill="1" applyAlignment="1">
      <alignment horizontal="center" vertical="center"/>
    </xf>
    <xf numFmtId="0" fontId="19" fillId="2" borderId="0" xfId="0" applyFont="1" applyFill="1"/>
    <xf numFmtId="0" fontId="19" fillId="2" borderId="1" xfId="0" applyFont="1" applyFill="1" applyBorder="1"/>
    <xf numFmtId="0" fontId="4" fillId="0" borderId="0" xfId="3" applyFill="1" applyAlignment="1">
      <alignment horizontal="center" vertical="center" wrapText="1"/>
    </xf>
    <xf numFmtId="0" fontId="1" fillId="0" borderId="0" xfId="4" applyFill="1" applyAlignment="1">
      <alignment horizontal="center" vertical="center" wrapText="1"/>
    </xf>
    <xf numFmtId="0" fontId="5" fillId="0" borderId="0" xfId="5" applyFill="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22" fillId="0" borderId="0" xfId="0" applyFont="1" applyAlignment="1">
      <alignment horizontal="left" vertical="center"/>
    </xf>
    <xf numFmtId="0" fontId="0" fillId="0" borderId="0" xfId="0" applyFill="1"/>
    <xf numFmtId="0" fontId="16" fillId="0" borderId="0" xfId="0" applyFont="1" applyFill="1" applyAlignment="1">
      <alignment horizontal="left" vertical="center"/>
    </xf>
    <xf numFmtId="0" fontId="17" fillId="0" borderId="0" xfId="0" applyFont="1" applyFill="1" applyAlignment="1">
      <alignment horizontal="left" vertical="center"/>
    </xf>
    <xf numFmtId="0" fontId="4" fillId="0" borderId="0" xfId="0" applyFont="1" applyFill="1"/>
    <xf numFmtId="0" fontId="0" fillId="0" borderId="0" xfId="0" applyFill="1" applyAlignment="1">
      <alignment horizontal="center" vertical="center" wrapText="1"/>
    </xf>
    <xf numFmtId="0" fontId="20" fillId="0" borderId="0" xfId="0" applyFont="1" applyFill="1"/>
    <xf numFmtId="0" fontId="22" fillId="0" borderId="0" xfId="0" applyFont="1" applyAlignment="1">
      <alignment horizontal="left"/>
    </xf>
    <xf numFmtId="0" fontId="23" fillId="0" borderId="0" xfId="3" applyFont="1" applyAlignment="1">
      <alignment horizontal="center"/>
    </xf>
    <xf numFmtId="0" fontId="23" fillId="0" borderId="0" xfId="4" applyFont="1" applyAlignment="1">
      <alignment horizontal="center"/>
    </xf>
    <xf numFmtId="0" fontId="27" fillId="0" borderId="0" xfId="5" applyFont="1" applyAlignment="1">
      <alignment horizontal="center"/>
    </xf>
    <xf numFmtId="0" fontId="22" fillId="0" borderId="0" xfId="0" applyFont="1" applyAlignment="1">
      <alignment horizontal="center"/>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0" fillId="0" borderId="0" xfId="0" applyFill="1" applyAlignment="1">
      <alignment vertical="center"/>
    </xf>
    <xf numFmtId="0" fontId="6" fillId="0" borderId="0" xfId="6"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vertical="center"/>
    </xf>
    <xf numFmtId="0" fontId="19" fillId="0" borderId="0" xfId="0" applyFont="1" applyFill="1" applyAlignment="1">
      <alignment vertical="center" wrapText="1"/>
    </xf>
    <xf numFmtId="0" fontId="0" fillId="0" borderId="0" xfId="0" applyFill="1" applyAlignment="1">
      <alignment vertical="center" wrapText="1"/>
    </xf>
    <xf numFmtId="0" fontId="14" fillId="0" borderId="0" xfId="0" applyFont="1" applyFill="1" applyAlignment="1">
      <alignment vertical="center" wrapText="1"/>
    </xf>
    <xf numFmtId="0" fontId="0" fillId="0" borderId="1" xfId="0" applyFill="1" applyBorder="1"/>
    <xf numFmtId="0" fontId="5" fillId="0" borderId="0" xfId="5" applyAlignment="1">
      <alignment horizontal="center" vertical="center" wrapText="1"/>
    </xf>
    <xf numFmtId="0" fontId="1" fillId="0" borderId="0" xfId="4" applyAlignment="1">
      <alignment horizontal="center" vertical="center" wrapText="1"/>
    </xf>
    <xf numFmtId="0" fontId="4" fillId="0" borderId="0" xfId="3" applyAlignment="1">
      <alignment horizontal="center" vertical="center" wrapText="1"/>
    </xf>
    <xf numFmtId="0" fontId="4" fillId="0" borderId="0" xfId="5" applyFont="1"/>
    <xf numFmtId="0" fontId="4" fillId="0" borderId="0" xfId="4" applyFont="1"/>
    <xf numFmtId="0" fontId="29" fillId="0" borderId="0" xfId="0" applyFont="1"/>
    <xf numFmtId="0" fontId="1" fillId="0" borderId="0" xfId="0" applyFont="1" applyFill="1" applyAlignment="1">
      <alignment vertical="center"/>
    </xf>
    <xf numFmtId="0" fontId="1" fillId="0" borderId="0" xfId="0" applyFont="1" applyFill="1"/>
    <xf numFmtId="0" fontId="17" fillId="0" borderId="0" xfId="0" applyFont="1" applyAlignment="1">
      <alignment horizontal="left" vertical="center"/>
    </xf>
    <xf numFmtId="0" fontId="6" fillId="0" borderId="0" xfId="6" applyAlignment="1"/>
    <xf numFmtId="0" fontId="6" fillId="0" borderId="0" xfId="6" applyFill="1" applyAlignment="1"/>
    <xf numFmtId="0" fontId="25" fillId="0" borderId="0" xfId="6" applyFont="1" applyAlignment="1"/>
    <xf numFmtId="0" fontId="7" fillId="4" borderId="0" xfId="1" applyFont="1" applyFill="1"/>
    <xf numFmtId="0" fontId="0" fillId="4" borderId="0" xfId="0" applyFill="1"/>
    <xf numFmtId="0" fontId="8" fillId="4" borderId="0" xfId="2" applyFont="1" applyFill="1"/>
    <xf numFmtId="0" fontId="6" fillId="4" borderId="0" xfId="6" applyFill="1" applyAlignment="1"/>
    <xf numFmtId="0" fontId="10" fillId="4" borderId="0" xfId="5" applyFont="1" applyFill="1"/>
    <xf numFmtId="0" fontId="11" fillId="4" borderId="0" xfId="2" applyFont="1" applyFill="1"/>
    <xf numFmtId="0" fontId="12" fillId="4" borderId="0" xfId="3" applyFont="1" applyFill="1"/>
    <xf numFmtId="0" fontId="0" fillId="0" borderId="0" xfId="0" applyAlignment="1">
      <alignment horizontal="left" indent="2"/>
    </xf>
    <xf numFmtId="164" fontId="22" fillId="0" borderId="0" xfId="0" applyNumberFormat="1" applyFont="1"/>
    <xf numFmtId="165" fontId="22" fillId="0" borderId="0" xfId="0" applyNumberFormat="1" applyFont="1"/>
    <xf numFmtId="0" fontId="0" fillId="0" borderId="0" xfId="0" applyBorder="1" applyAlignment="1">
      <alignment horizontal="left" indent="2"/>
    </xf>
    <xf numFmtId="0" fontId="0" fillId="0" borderId="0" xfId="0"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0" fillId="0" borderId="4" xfId="0" applyBorder="1" applyAlignment="1">
      <alignment horizontal="left" indent="2"/>
    </xf>
    <xf numFmtId="0" fontId="0" fillId="0" borderId="4" xfId="0" applyBorder="1" applyAlignment="1">
      <alignment horizontal="center" vertical="center"/>
    </xf>
    <xf numFmtId="0" fontId="0" fillId="0" borderId="5" xfId="0" applyBorder="1" applyAlignment="1">
      <alignment horizontal="left" indent="2"/>
    </xf>
    <xf numFmtId="0" fontId="0" fillId="0" borderId="5" xfId="0" applyBorder="1" applyAlignment="1">
      <alignment horizontal="center" vertical="center"/>
    </xf>
    <xf numFmtId="0" fontId="6" fillId="0" borderId="0" xfId="6"/>
    <xf numFmtId="0" fontId="6" fillId="0" borderId="0" xfId="6" applyAlignment="1"/>
  </cellXfs>
  <cellStyles count="9">
    <cellStyle name="bpm_h1" xfId="3"/>
    <cellStyle name="bpm_h2" xfId="4"/>
    <cellStyle name="bpm_h3" xfId="5"/>
    <cellStyle name="bpm_link" xfId="6"/>
    <cellStyle name="bpm_t1" xfId="1"/>
    <cellStyle name="bpm_t2" xfId="2"/>
    <cellStyle name="Hyperlink" xfId="7" builtinId="8"/>
    <cellStyle name="Normal" xfId="0" builtinId="0"/>
    <cellStyle name="Percent" xfId="8" builtinId="5"/>
  </cellStyles>
  <dxfs count="49">
    <dxf>
      <font>
        <b val="0"/>
        <i val="0"/>
        <strike val="0"/>
        <condense val="0"/>
        <extend val="0"/>
        <outline val="0"/>
        <shadow val="0"/>
        <u val="none"/>
        <vertAlign val="baseline"/>
        <sz val="9"/>
        <color theme="1"/>
        <name val="Calibri"/>
        <scheme val="minor"/>
      </font>
      <alignment horizontal="left" vertical="center" textRotation="0" wrapText="0" indent="0" justifyLastLine="0" shrinkToFit="0" readingOrder="0"/>
    </dxf>
    <dxf>
      <font>
        <strike val="0"/>
        <outline val="0"/>
        <shadow val="0"/>
        <vertAlign val="baseline"/>
        <sz val="9"/>
      </font>
      <alignment horizontal="center" vertical="center" textRotation="0" indent="0" justifyLastLine="0" shrinkToFit="0" readingOrder="0"/>
    </dxf>
    <dxf>
      <font>
        <strike val="0"/>
        <outline val="0"/>
        <shadow val="0"/>
        <vertAlign val="baseline"/>
        <sz val="9"/>
      </font>
      <alignment horizontal="center" vertical="center" textRotation="0" 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0" indent="0" justifyLastLine="0" shrinkToFit="0" readingOrder="0"/>
    </dxf>
    <dxf>
      <font>
        <strike val="0"/>
        <outline val="0"/>
        <shadow val="0"/>
        <vertAlign val="baseline"/>
        <sz val="9"/>
      </font>
      <alignment horizontal="center" vertical="center" textRotation="0" indent="0" justifyLastLine="0" shrinkToFit="0" readingOrder="0"/>
    </dxf>
    <dxf>
      <font>
        <strike val="0"/>
        <outline val="0"/>
        <shadow val="0"/>
        <vertAlign val="baseline"/>
        <sz val="9"/>
      </font>
      <alignment horizontal="center" vertical="center" textRotation="0" indent="0" justifyLastLine="0" shrinkToFit="0" readingOrder="0"/>
    </dxf>
    <dxf>
      <font>
        <strike val="0"/>
        <outline val="0"/>
        <shadow val="0"/>
        <vertAlign val="baseline"/>
        <sz val="9"/>
      </font>
      <alignment horizontal="center" vertical="center" textRotation="0" indent="0" justifyLastLine="0" shrinkToFit="0" readingOrder="0"/>
    </dxf>
    <dxf>
      <font>
        <strike val="0"/>
        <outline val="0"/>
        <shadow val="0"/>
        <vertAlign val="baseline"/>
        <sz val="9"/>
      </font>
      <alignment horizontal="center" vertical="center" textRotation="0"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0" formatCode="General"/>
    </dxf>
    <dxf>
      <font>
        <strike val="0"/>
        <outline val="0"/>
        <shadow val="0"/>
        <vertAlign val="baseline"/>
        <sz val="9"/>
      </font>
      <numFmt numFmtId="0" formatCode="General"/>
    </dxf>
    <dxf>
      <font>
        <strike val="0"/>
        <outline val="0"/>
        <shadow val="0"/>
        <vertAlign val="baseline"/>
        <sz val="9"/>
      </font>
    </dxf>
    <dxf>
      <font>
        <strike val="0"/>
        <outline val="0"/>
        <shadow val="0"/>
        <vertAlign val="baseline"/>
        <sz val="9"/>
      </font>
      <alignment horizontal="center" vertical="center"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minor"/>
      </font>
    </dxf>
    <dxf>
      <font>
        <strike val="0"/>
        <outline val="0"/>
        <shadow val="0"/>
        <u val="none"/>
        <vertAlign val="baseline"/>
        <sz val="11"/>
        <color auto="1"/>
        <name val="Calibri"/>
        <scheme val="minor"/>
      </font>
    </dxf>
    <dxf>
      <numFmt numFmtId="0" formatCode="General"/>
    </dxf>
    <dxf>
      <font>
        <strike val="0"/>
        <outline val="0"/>
        <shadow val="0"/>
        <u val="none"/>
        <vertAlign val="baseline"/>
        <sz val="11"/>
        <name val="Calibri"/>
        <scheme val="minor"/>
      </font>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vertical="center" textRotation="0" indent="0" justifyLastLine="0" shrinkToFit="0" readingOrder="0"/>
    </dxf>
    <dxf>
      <numFmt numFmtId="0" formatCode="General"/>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099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150593</xdr:colOff>
      <xdr:row>2</xdr:row>
      <xdr:rowOff>83077</xdr:rowOff>
    </xdr:from>
    <xdr:to>
      <xdr:col>6</xdr:col>
      <xdr:colOff>400049</xdr:colOff>
      <xdr:row>7</xdr:row>
      <xdr:rowOff>102870</xdr:rowOff>
    </xdr:to>
    <xdr:pic>
      <xdr:nvPicPr>
        <xdr:cNvPr id="2" name="CompanyLogo" descr="Dunsky logo">
          <a:extLst>
            <a:ext uri="{FF2B5EF4-FFF2-40B4-BE49-F238E27FC236}">
              <a16:creationId xmlns:a16="http://schemas.microsoft.com/office/drawing/2014/main" id="{CBB85057-1330-42C9-A44E-04FC868766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0593" y="445027"/>
          <a:ext cx="3097431" cy="926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2</xdr:row>
      <xdr:rowOff>169545</xdr:rowOff>
    </xdr:from>
    <xdr:to>
      <xdr:col>5</xdr:col>
      <xdr:colOff>11395</xdr:colOff>
      <xdr:row>6</xdr:row>
      <xdr:rowOff>86360</xdr:rowOff>
    </xdr:to>
    <xdr:pic>
      <xdr:nvPicPr>
        <xdr:cNvPr id="6" name="CompanyLogo" descr="Dunsky logo">
          <a:extLst>
            <a:ext uri="{FF2B5EF4-FFF2-40B4-BE49-F238E27FC236}">
              <a16:creationId xmlns:a16="http://schemas.microsoft.com/office/drawing/2014/main" id="{9FC85361-438E-474D-9494-3E5B20F55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820" y="531495"/>
          <a:ext cx="2135470" cy="638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xdr:row>
      <xdr:rowOff>152400</xdr:rowOff>
    </xdr:from>
    <xdr:to>
      <xdr:col>5</xdr:col>
      <xdr:colOff>47590</xdr:colOff>
      <xdr:row>6</xdr:row>
      <xdr:rowOff>65405</xdr:rowOff>
    </xdr:to>
    <xdr:pic>
      <xdr:nvPicPr>
        <xdr:cNvPr id="6" name="CompanyLogo" descr="Dunsky logo">
          <a:extLst>
            <a:ext uri="{FF2B5EF4-FFF2-40B4-BE49-F238E27FC236}">
              <a16:creationId xmlns:a16="http://schemas.microsoft.com/office/drawing/2014/main" id="{B6C36EBD-96C7-4151-B051-0225806318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3825" y="514350"/>
          <a:ext cx="2135470" cy="6388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2</xdr:row>
      <xdr:rowOff>160020</xdr:rowOff>
    </xdr:from>
    <xdr:to>
      <xdr:col>5</xdr:col>
      <xdr:colOff>39970</xdr:colOff>
      <xdr:row>6</xdr:row>
      <xdr:rowOff>76835</xdr:rowOff>
    </xdr:to>
    <xdr:pic>
      <xdr:nvPicPr>
        <xdr:cNvPr id="6" name="CompanyLogo" descr="Dunsky logo">
          <a:extLst>
            <a:ext uri="{FF2B5EF4-FFF2-40B4-BE49-F238E27FC236}">
              <a16:creationId xmlns:a16="http://schemas.microsoft.com/office/drawing/2014/main" id="{3DD65205-ED59-45AD-9094-27A7FA48E7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300" y="521970"/>
          <a:ext cx="2135470" cy="640715"/>
        </a:xfrm>
        <a:prstGeom prst="rect">
          <a:avLst/>
        </a:prstGeom>
      </xdr:spPr>
    </xdr:pic>
    <xdr:clientData/>
  </xdr:twoCellAnchor>
</xdr:wsDr>
</file>

<file path=xl/tables/table1.xml><?xml version="1.0" encoding="utf-8"?>
<table xmlns="http://schemas.openxmlformats.org/spreadsheetml/2006/main" id="5" name="Table5" displayName="Table5" ref="E8:F53" totalsRowCount="1">
  <autoFilter ref="E8:F52"/>
  <tableColumns count="2">
    <tableColumn id="1" name="Technology/Measure" totalsRowLabel="Total"/>
    <tableColumn id="2" name="Recommended?" dataDxfId="48" totalsRowDxfId="47">
      <calculatedColumnFormula>_xlfn.XLOOKUP(E9,Table3[Technology/Measure],Table3[Recommended DERs])</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7" name="Table7" displayName="Table7" ref="E8:F59" totalsRowCount="1" headerRowDxfId="46">
  <autoFilter ref="E8:F58"/>
  <tableColumns count="2">
    <tableColumn id="1" name="Technology/Measure" totalsRowLabel="Total"/>
    <tableColumn id="2" name="Recommended?"/>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E8:F20" totalsRowCount="1" headerRowDxfId="45">
  <autoFilter ref="E8:F19"/>
  <tableColumns count="2">
    <tableColumn id="1" name="Technology/Measure" totalsRowLabel="Total"/>
    <tableColumn id="2" name="Recommended?" totalsRowDxfId="44"/>
  </tableColumns>
  <tableStyleInfo name="TableStyleMedium2" showFirstColumn="0" showLastColumn="0" showRowStripes="1" showColumnStripes="0"/>
</table>
</file>

<file path=xl/tables/table4.xml><?xml version="1.0" encoding="utf-8"?>
<table xmlns="http://schemas.openxmlformats.org/spreadsheetml/2006/main" id="1" name="Table22" displayName="Table22" ref="E8:I93" totalsRowShown="0" headerRowDxfId="43" dataDxfId="42">
  <autoFilter ref="E8:I93"/>
  <sortState ref="E9:I95">
    <sortCondition ref="E8:E95"/>
  </sortState>
  <tableColumns count="5">
    <tableColumn id="1" name="Index" dataDxfId="41"/>
    <tableColumn id="32" name="Technology/Measure" dataDxfId="40"/>
    <tableColumn id="2" name="Description" dataDxfId="39"/>
    <tableColumn id="15" name="Measure Group/Category" dataDxfId="38"/>
    <tableColumn id="35" name="Sector" dataDxfId="37"/>
  </tableColumns>
  <tableStyleInfo name="TableStyleMedium2" showFirstColumn="0" showLastColumn="0" showRowStripes="1" showColumnStripes="0"/>
</table>
</file>

<file path=xl/tables/table5.xml><?xml version="1.0" encoding="utf-8"?>
<table xmlns="http://schemas.openxmlformats.org/spreadsheetml/2006/main" id="2" name="Measure_Assessment" displayName="Measure_Assessment" ref="E8:W93" totalsRowShown="0" headerRowDxfId="30">
  <sortState ref="E9:W93">
    <sortCondition ref="E8:E93"/>
  </sortState>
  <tableColumns count="19">
    <tableColumn id="1" name="Index" dataDxfId="29"/>
    <tableColumn id="32" name="Technology/Measure" dataDxfId="28"/>
    <tableColumn id="2" name="Description"/>
    <tableColumn id="15" name="Measure Group/Category"/>
    <tableColumn id="35" name="Sector" dataDxfId="27"/>
    <tableColumn id="16" name="Enabling Device"/>
    <tableColumn id="36" name="Device Control Strategy" dataDxfId="26"/>
    <tableColumn id="39" name="Dispatchable" dataDxfId="25"/>
    <tableColumn id="40" name="Service Provision Pathway" dataDxfId="24"/>
    <tableColumn id="41" name="Electricity - Inject" dataDxfId="23"/>
    <tableColumn id="42" name="Energy -  Arbitrage" dataDxfId="22"/>
    <tableColumn id="43" name="Energy - Avoid Curtailment (i.e. SBG)" dataDxfId="21"/>
    <tableColumn id="44" name="Capacity" dataDxfId="20"/>
    <tableColumn id="45" name="Operating Reserve" dataDxfId="19"/>
    <tableColumn id="46" name="Frequency Regulation" dataDxfId="18"/>
    <tableColumn id="47" name="Technology Maturity" dataDxfId="17"/>
    <tableColumn id="48" name="Cost Enhancements Expected by End of Study" dataDxfId="16"/>
    <tableColumn id="4" name="Performance Enhancements Expected by End of Study"/>
    <tableColumn id="50" name="Demonstrated Use in ON and/or other markets" dataDxfId="15"/>
  </tableColumns>
  <tableStyleInfo name="TableStyleMedium2" showFirstColumn="0" showLastColumn="0" showRowStripes="1" showColumnStripes="0"/>
</table>
</file>

<file path=xl/tables/table6.xml><?xml version="1.0" encoding="utf-8"?>
<table xmlns="http://schemas.openxmlformats.org/spreadsheetml/2006/main" id="3" name="Table3" displayName="Table3" ref="E9:Q94" totalsRowShown="0" headerRowDxfId="14" dataDxfId="13">
  <autoFilter ref="E9:Q94"/>
  <tableColumns count="13">
    <tableColumn id="1" name="Index" dataDxfId="12"/>
    <tableColumn id="18" name="Technology/Measure" dataDxfId="11"/>
    <tableColumn id="7" name="Sector" dataDxfId="10"/>
    <tableColumn id="10" name="Measure Group/Category" dataDxfId="9"/>
    <tableColumn id="21" name="Alignment with System Needs and Characteristics " dataDxfId="8" dataCellStyle="Percent"/>
    <tableColumn id="8" name="Opportunity Size" dataDxfId="7"/>
    <tableColumn id="4" name="Potential for delivering GHG reductions" dataDxfId="6"/>
    <tableColumn id="13" name="Expected Cost-Effectiveness" dataDxfId="5"/>
    <tableColumn id="5" name="Market readiness" dataDxfId="4"/>
    <tableColumn id="11" name="Alignment with customer goals" dataDxfId="3"/>
    <tableColumn id="2" name="Relevance to Study Objectives/Scope" dataDxfId="2"/>
    <tableColumn id="3" name="Recommended DERs" dataDxfId="1"/>
    <tableColumn id="9" name="Rationa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unsky 2020">
      <a:dk1>
        <a:sysClr val="windowText" lastClr="000000"/>
      </a:dk1>
      <a:lt1>
        <a:srgbClr val="FFFFFF"/>
      </a:lt1>
      <a:dk2>
        <a:srgbClr val="2B2929"/>
      </a:dk2>
      <a:lt2>
        <a:srgbClr val="FFFFFF"/>
      </a:lt2>
      <a:accent1>
        <a:srgbClr val="003766"/>
      </a:accent1>
      <a:accent2>
        <a:srgbClr val="3F9793"/>
      </a:accent2>
      <a:accent3>
        <a:srgbClr val="00B050"/>
      </a:accent3>
      <a:accent4>
        <a:srgbClr val="FFC000"/>
      </a:accent4>
      <a:accent5>
        <a:srgbClr val="FF9933"/>
      </a:accent5>
      <a:accent6>
        <a:srgbClr val="FF5B11"/>
      </a:accent6>
      <a:hlink>
        <a:srgbClr val="3F979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9:E22"/>
  <sheetViews>
    <sheetView tabSelected="1" workbookViewId="0">
      <selection activeCell="E18" sqref="E18"/>
    </sheetView>
  </sheetViews>
  <sheetFormatPr defaultColWidth="8.88671875" defaultRowHeight="14.4"/>
  <cols>
    <col min="1" max="4" width="2.5546875" style="87" customWidth="1"/>
    <col min="5" max="5" width="20.5546875" style="87" customWidth="1"/>
    <col min="6" max="16384" width="8.88671875" style="87"/>
  </cols>
  <sheetData>
    <row r="9" spans="2:5" ht="21">
      <c r="B9" s="86" t="s">
        <v>0</v>
      </c>
    </row>
    <row r="14" spans="2:5" ht="18">
      <c r="B14" s="88" t="s">
        <v>1</v>
      </c>
    </row>
    <row r="15" spans="2:5">
      <c r="B15" s="89" t="str">
        <f ca="1">HYPERLINK("#"&amp;CELL("address", _Contents!B3 ), "Go to Table of Contents")</f>
        <v>Go to Table of Contents</v>
      </c>
      <c r="C15" s="89"/>
      <c r="D15" s="89"/>
      <c r="E15" s="89"/>
    </row>
    <row r="17" spans="2:2">
      <c r="B17" s="90"/>
    </row>
    <row r="18" spans="2:2">
      <c r="B18" s="90" t="s">
        <v>2</v>
      </c>
    </row>
    <row r="22" spans="2:2">
      <c r="B22" s="90"/>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workbookViewId="0">
      <selection activeCell="E8" sqref="E8:W93"/>
    </sheetView>
  </sheetViews>
  <sheetFormatPr defaultRowHeight="15.6"/>
  <cols>
    <col min="1" max="1" width="2.5546875" customWidth="1"/>
    <col min="2" max="2" width="2.5546875" style="4" customWidth="1"/>
    <col min="3" max="3" width="2.5546875" style="5" customWidth="1"/>
    <col min="4" max="4" width="2.5546875" style="3" customWidth="1"/>
    <col min="5" max="5" width="6.5546875" customWidth="1"/>
    <col min="6" max="6" width="60.5546875" customWidth="1"/>
    <col min="7" max="7" width="75.5546875" customWidth="1"/>
    <col min="8" max="8" width="20.5546875" customWidth="1"/>
    <col min="9" max="9" width="29.44140625" customWidth="1"/>
    <col min="10" max="10" width="31.44140625" bestFit="1" customWidth="1"/>
    <col min="11" max="11" width="31.44140625" customWidth="1"/>
    <col min="12" max="12" width="29.44140625" customWidth="1"/>
    <col min="13" max="13" width="35.5546875" customWidth="1"/>
    <col min="14" max="14" width="20.5546875" customWidth="1"/>
    <col min="15" max="15" width="23.5546875" bestFit="1" customWidth="1"/>
    <col min="16" max="24" width="20.5546875" customWidth="1"/>
    <col min="25" max="25" width="61.5546875" customWidth="1"/>
  </cols>
  <sheetData>
    <row r="1" spans="2:23" ht="21">
      <c r="B1" s="6" t="s">
        <v>254</v>
      </c>
      <c r="G1" s="9"/>
      <c r="I1" s="9"/>
      <c r="J1" s="9"/>
      <c r="K1" s="9"/>
      <c r="L1" s="9"/>
      <c r="M1" s="9"/>
    </row>
    <row r="2" spans="2:23" ht="18">
      <c r="B2" s="1" t="str">
        <f>_Cover!B14</f>
        <v>IESO DER Potential Study - Measure List and Pre-Assessment</v>
      </c>
      <c r="G2" s="10"/>
      <c r="I2" s="10"/>
      <c r="J2" s="10"/>
      <c r="K2" s="10"/>
      <c r="L2" s="10"/>
    </row>
    <row r="3" spans="2:23" ht="14.4">
      <c r="B3" s="83" t="str">
        <f ca="1">HYPERLINK("#"&amp;CELL("address", _Contents!B3 ), "Go to Table of Contents")</f>
        <v>Go to Table of Contents</v>
      </c>
      <c r="C3" s="83"/>
      <c r="D3" s="83"/>
      <c r="E3" s="83"/>
      <c r="F3" s="104"/>
      <c r="G3" s="10"/>
      <c r="H3" s="104"/>
      <c r="I3" s="10"/>
      <c r="J3" s="10"/>
      <c r="K3" s="10"/>
      <c r="L3" s="10"/>
    </row>
    <row r="4" spans="2:23">
      <c r="G4" s="82"/>
      <c r="I4" s="82"/>
      <c r="J4" s="82"/>
      <c r="K4" s="82"/>
      <c r="L4" s="82"/>
    </row>
    <row r="5" spans="2:23">
      <c r="G5" s="10"/>
      <c r="I5" s="10"/>
      <c r="J5" s="10"/>
      <c r="K5" s="10"/>
      <c r="L5" s="10"/>
    </row>
    <row r="7" spans="2:23" s="12" customFormat="1">
      <c r="B7" s="4"/>
      <c r="C7" s="78"/>
      <c r="D7" s="77"/>
      <c r="E7" s="43" t="s">
        <v>255</v>
      </c>
      <c r="F7" s="43"/>
      <c r="G7" s="43"/>
      <c r="H7" s="43"/>
      <c r="I7" s="43"/>
      <c r="J7" s="43"/>
      <c r="K7" s="44" t="s">
        <v>256</v>
      </c>
      <c r="L7" s="44"/>
      <c r="M7" s="44"/>
      <c r="N7" s="44" t="s">
        <v>27</v>
      </c>
      <c r="O7" s="44"/>
      <c r="P7" s="44"/>
      <c r="Q7" s="44"/>
      <c r="R7" s="44"/>
      <c r="S7" s="44"/>
      <c r="T7" s="44" t="s">
        <v>257</v>
      </c>
      <c r="U7" s="44"/>
      <c r="V7" s="44"/>
      <c r="W7" s="44"/>
    </row>
    <row r="8" spans="2:23" s="17" customFormat="1" ht="51" customHeight="1">
      <c r="B8" s="76"/>
      <c r="C8" s="75"/>
      <c r="D8" s="74"/>
      <c r="E8" s="17" t="s">
        <v>188</v>
      </c>
      <c r="F8" s="17" t="s">
        <v>83</v>
      </c>
      <c r="G8" s="17" t="s">
        <v>189</v>
      </c>
      <c r="H8" s="17" t="s">
        <v>190</v>
      </c>
      <c r="I8" s="17" t="s">
        <v>191</v>
      </c>
      <c r="J8" s="17" t="s">
        <v>8</v>
      </c>
      <c r="K8" s="48" t="s">
        <v>258</v>
      </c>
      <c r="L8" s="17" t="s">
        <v>259</v>
      </c>
      <c r="M8" s="17" t="s">
        <v>260</v>
      </c>
      <c r="N8" s="17" t="s">
        <v>261</v>
      </c>
      <c r="O8" s="17" t="s">
        <v>262</v>
      </c>
      <c r="P8" s="17" t="s">
        <v>263</v>
      </c>
      <c r="Q8" s="17" t="s">
        <v>264</v>
      </c>
      <c r="R8" s="17" t="s">
        <v>265</v>
      </c>
      <c r="S8" s="17" t="s">
        <v>266</v>
      </c>
      <c r="T8" s="48" t="s">
        <v>267</v>
      </c>
      <c r="U8" s="17" t="s">
        <v>268</v>
      </c>
      <c r="V8" s="17" t="s">
        <v>269</v>
      </c>
      <c r="W8" s="17" t="s">
        <v>270</v>
      </c>
    </row>
    <row r="9" spans="2:23">
      <c r="E9">
        <v>1</v>
      </c>
      <c r="F9" s="16" t="s">
        <v>181</v>
      </c>
      <c r="G9" t="s">
        <v>192</v>
      </c>
      <c r="H9" t="s">
        <v>118</v>
      </c>
      <c r="I9" s="16" t="s">
        <v>193</v>
      </c>
      <c r="J9" t="s">
        <v>11</v>
      </c>
      <c r="K9" s="13" t="s">
        <v>271</v>
      </c>
      <c r="L9" t="s">
        <v>35</v>
      </c>
      <c r="M9" t="s">
        <v>272</v>
      </c>
      <c r="N9" t="s">
        <v>28</v>
      </c>
      <c r="O9" t="s">
        <v>32</v>
      </c>
      <c r="P9" t="s">
        <v>32</v>
      </c>
      <c r="Q9" t="s">
        <v>28</v>
      </c>
      <c r="R9" t="s">
        <v>273</v>
      </c>
      <c r="S9" t="s">
        <v>273</v>
      </c>
      <c r="T9" t="s">
        <v>40</v>
      </c>
      <c r="U9" t="s">
        <v>37</v>
      </c>
      <c r="V9" t="s">
        <v>37</v>
      </c>
      <c r="W9" t="s">
        <v>35</v>
      </c>
    </row>
    <row r="10" spans="2:23">
      <c r="E10">
        <v>2</v>
      </c>
      <c r="F10" s="16" t="s">
        <v>184</v>
      </c>
      <c r="G10" t="s">
        <v>194</v>
      </c>
      <c r="H10" t="s">
        <v>118</v>
      </c>
      <c r="I10" s="16" t="s">
        <v>193</v>
      </c>
      <c r="J10" t="s">
        <v>11</v>
      </c>
      <c r="K10" s="13" t="s">
        <v>271</v>
      </c>
      <c r="L10" t="s">
        <v>37</v>
      </c>
      <c r="M10" t="s">
        <v>272</v>
      </c>
      <c r="N10" t="s">
        <v>28</v>
      </c>
      <c r="O10" t="s">
        <v>32</v>
      </c>
      <c r="P10" t="s">
        <v>32</v>
      </c>
      <c r="Q10" t="s">
        <v>273</v>
      </c>
      <c r="R10" t="s">
        <v>273</v>
      </c>
      <c r="S10" t="s">
        <v>273</v>
      </c>
      <c r="T10" t="s">
        <v>40</v>
      </c>
      <c r="U10" t="s">
        <v>274</v>
      </c>
      <c r="V10" t="s">
        <v>274</v>
      </c>
      <c r="W10" t="s">
        <v>35</v>
      </c>
    </row>
    <row r="11" spans="2:23">
      <c r="E11">
        <v>3</v>
      </c>
      <c r="F11" s="16" t="s">
        <v>182</v>
      </c>
      <c r="G11" t="s">
        <v>195</v>
      </c>
      <c r="H11" t="s">
        <v>118</v>
      </c>
      <c r="I11" s="16" t="s">
        <v>193</v>
      </c>
      <c r="J11" t="s">
        <v>11</v>
      </c>
      <c r="K11" s="13" t="s">
        <v>271</v>
      </c>
      <c r="L11" t="s">
        <v>37</v>
      </c>
      <c r="M11" t="s">
        <v>272</v>
      </c>
      <c r="N11" t="s">
        <v>28</v>
      </c>
      <c r="O11" t="s">
        <v>32</v>
      </c>
      <c r="P11" t="s">
        <v>32</v>
      </c>
      <c r="Q11" t="s">
        <v>273</v>
      </c>
      <c r="R11" t="s">
        <v>273</v>
      </c>
      <c r="S11" t="s">
        <v>273</v>
      </c>
      <c r="T11" t="s">
        <v>40</v>
      </c>
      <c r="U11" t="s">
        <v>37</v>
      </c>
      <c r="V11" t="s">
        <v>37</v>
      </c>
      <c r="W11" t="s">
        <v>35</v>
      </c>
    </row>
    <row r="12" spans="2:23">
      <c r="E12">
        <v>4</v>
      </c>
      <c r="F12" s="16" t="s">
        <v>183</v>
      </c>
      <c r="G12" t="s">
        <v>196</v>
      </c>
      <c r="H12" t="s">
        <v>118</v>
      </c>
      <c r="I12" s="16" t="s">
        <v>193</v>
      </c>
      <c r="J12" t="s">
        <v>11</v>
      </c>
      <c r="K12" s="13" t="s">
        <v>271</v>
      </c>
      <c r="L12" t="s">
        <v>37</v>
      </c>
      <c r="M12" t="s">
        <v>272</v>
      </c>
      <c r="N12" t="s">
        <v>273</v>
      </c>
      <c r="O12" t="s">
        <v>32</v>
      </c>
      <c r="P12" t="s">
        <v>32</v>
      </c>
      <c r="Q12" t="s">
        <v>273</v>
      </c>
      <c r="R12" t="s">
        <v>273</v>
      </c>
      <c r="S12" t="s">
        <v>273</v>
      </c>
      <c r="T12" t="s">
        <v>42</v>
      </c>
      <c r="U12" t="s">
        <v>274</v>
      </c>
      <c r="V12" t="s">
        <v>274</v>
      </c>
      <c r="W12" t="s">
        <v>35</v>
      </c>
    </row>
    <row r="13" spans="2:23">
      <c r="E13">
        <v>5</v>
      </c>
      <c r="F13" s="16" t="s">
        <v>148</v>
      </c>
      <c r="G13" t="s">
        <v>197</v>
      </c>
      <c r="H13" t="s">
        <v>118</v>
      </c>
      <c r="I13" s="16" t="s">
        <v>198</v>
      </c>
      <c r="J13" t="s">
        <v>275</v>
      </c>
      <c r="K13" s="13" t="s">
        <v>16</v>
      </c>
      <c r="L13" t="s">
        <v>37</v>
      </c>
      <c r="M13" t="s">
        <v>272</v>
      </c>
      <c r="N13" t="s">
        <v>28</v>
      </c>
      <c r="O13" t="s">
        <v>32</v>
      </c>
      <c r="P13" t="s">
        <v>32</v>
      </c>
      <c r="Q13" t="s">
        <v>28</v>
      </c>
      <c r="R13" t="s">
        <v>273</v>
      </c>
      <c r="S13" t="s">
        <v>32</v>
      </c>
      <c r="T13" t="s">
        <v>40</v>
      </c>
      <c r="U13" t="s">
        <v>37</v>
      </c>
      <c r="V13" t="s">
        <v>37</v>
      </c>
      <c r="W13" t="s">
        <v>35</v>
      </c>
    </row>
    <row r="14" spans="2:23">
      <c r="E14">
        <v>6</v>
      </c>
      <c r="F14" s="16" t="s">
        <v>150</v>
      </c>
      <c r="G14" t="s">
        <v>199</v>
      </c>
      <c r="H14" t="s">
        <v>118</v>
      </c>
      <c r="I14" s="16" t="s">
        <v>198</v>
      </c>
      <c r="J14" t="s">
        <v>276</v>
      </c>
      <c r="K14" s="13" t="s">
        <v>14</v>
      </c>
      <c r="L14" t="s">
        <v>37</v>
      </c>
      <c r="M14" t="s">
        <v>272</v>
      </c>
      <c r="N14" t="s">
        <v>273</v>
      </c>
      <c r="O14" t="s">
        <v>32</v>
      </c>
      <c r="P14" t="s">
        <v>32</v>
      </c>
      <c r="Q14" t="s">
        <v>273</v>
      </c>
      <c r="R14" t="s">
        <v>273</v>
      </c>
      <c r="S14" t="s">
        <v>273</v>
      </c>
      <c r="T14" t="s">
        <v>40</v>
      </c>
      <c r="U14" t="s">
        <v>274</v>
      </c>
      <c r="V14" t="s">
        <v>274</v>
      </c>
      <c r="W14" t="s">
        <v>277</v>
      </c>
    </row>
    <row r="15" spans="2:23">
      <c r="E15">
        <v>7</v>
      </c>
      <c r="F15" s="16" t="s">
        <v>151</v>
      </c>
      <c r="G15" t="s">
        <v>200</v>
      </c>
      <c r="H15" t="s">
        <v>118</v>
      </c>
      <c r="I15" s="16" t="s">
        <v>198</v>
      </c>
      <c r="J15" t="s">
        <v>275</v>
      </c>
      <c r="K15" s="13" t="s">
        <v>16</v>
      </c>
      <c r="L15" t="s">
        <v>37</v>
      </c>
      <c r="M15" t="s">
        <v>272</v>
      </c>
      <c r="N15" t="s">
        <v>28</v>
      </c>
      <c r="O15" t="s">
        <v>32</v>
      </c>
      <c r="P15" t="s">
        <v>32</v>
      </c>
      <c r="Q15" t="s">
        <v>28</v>
      </c>
      <c r="R15" t="s">
        <v>273</v>
      </c>
      <c r="S15" t="s">
        <v>273</v>
      </c>
      <c r="T15" t="s">
        <v>40</v>
      </c>
      <c r="U15" t="s">
        <v>37</v>
      </c>
      <c r="V15" t="s">
        <v>274</v>
      </c>
      <c r="W15" t="s">
        <v>35</v>
      </c>
    </row>
    <row r="16" spans="2:23">
      <c r="E16">
        <v>8</v>
      </c>
      <c r="F16" s="16" t="s">
        <v>152</v>
      </c>
      <c r="G16" s="7" t="s">
        <v>201</v>
      </c>
      <c r="H16" t="s">
        <v>118</v>
      </c>
      <c r="I16" s="16" t="s">
        <v>198</v>
      </c>
      <c r="J16" t="s">
        <v>11</v>
      </c>
      <c r="K16" s="13" t="s">
        <v>14</v>
      </c>
      <c r="L16" t="s">
        <v>35</v>
      </c>
      <c r="M16" t="s">
        <v>272</v>
      </c>
      <c r="N16" t="s">
        <v>273</v>
      </c>
      <c r="O16" t="s">
        <v>32</v>
      </c>
      <c r="P16" t="s">
        <v>32</v>
      </c>
      <c r="Q16" t="s">
        <v>273</v>
      </c>
      <c r="R16" t="s">
        <v>273</v>
      </c>
      <c r="S16" t="s">
        <v>32</v>
      </c>
      <c r="T16" t="s">
        <v>44</v>
      </c>
      <c r="U16" t="s">
        <v>35</v>
      </c>
      <c r="V16" t="s">
        <v>35</v>
      </c>
      <c r="W16" t="s">
        <v>277</v>
      </c>
    </row>
    <row r="17" spans="5:23">
      <c r="E17">
        <v>9</v>
      </c>
      <c r="F17" s="16" t="s">
        <v>149</v>
      </c>
      <c r="G17" t="s">
        <v>202</v>
      </c>
      <c r="H17" t="s">
        <v>118</v>
      </c>
      <c r="I17" s="16" t="s">
        <v>198</v>
      </c>
      <c r="J17" t="s">
        <v>11</v>
      </c>
      <c r="K17" s="13" t="s">
        <v>14</v>
      </c>
      <c r="L17" t="s">
        <v>35</v>
      </c>
      <c r="M17" t="s">
        <v>272</v>
      </c>
      <c r="N17" t="s">
        <v>28</v>
      </c>
      <c r="O17" t="s">
        <v>32</v>
      </c>
      <c r="P17" t="s">
        <v>32</v>
      </c>
      <c r="Q17" t="s">
        <v>28</v>
      </c>
      <c r="R17" t="s">
        <v>273</v>
      </c>
      <c r="S17" t="s">
        <v>273</v>
      </c>
      <c r="T17" t="s">
        <v>40</v>
      </c>
      <c r="U17" t="s">
        <v>37</v>
      </c>
      <c r="V17" t="s">
        <v>37</v>
      </c>
      <c r="W17" t="s">
        <v>35</v>
      </c>
    </row>
    <row r="18" spans="5:23">
      <c r="E18">
        <v>10</v>
      </c>
      <c r="F18" s="16" t="s">
        <v>120</v>
      </c>
      <c r="G18" t="s">
        <v>199</v>
      </c>
      <c r="H18" t="s">
        <v>118</v>
      </c>
      <c r="I18" s="16" t="s">
        <v>203</v>
      </c>
      <c r="J18" t="s">
        <v>276</v>
      </c>
      <c r="K18" s="13" t="s">
        <v>14</v>
      </c>
      <c r="L18" t="s">
        <v>37</v>
      </c>
      <c r="M18" t="s">
        <v>272</v>
      </c>
      <c r="N18" t="s">
        <v>273</v>
      </c>
      <c r="O18" t="s">
        <v>32</v>
      </c>
      <c r="P18" t="s">
        <v>32</v>
      </c>
      <c r="Q18" t="s">
        <v>273</v>
      </c>
      <c r="R18" t="s">
        <v>273</v>
      </c>
      <c r="S18" t="s">
        <v>273</v>
      </c>
      <c r="T18" t="s">
        <v>40</v>
      </c>
      <c r="U18" t="s">
        <v>35</v>
      </c>
      <c r="V18" t="s">
        <v>37</v>
      </c>
      <c r="W18" t="s">
        <v>35</v>
      </c>
    </row>
    <row r="19" spans="5:23">
      <c r="E19">
        <v>11</v>
      </c>
      <c r="F19" s="16" t="s">
        <v>119</v>
      </c>
      <c r="G19" t="s">
        <v>204</v>
      </c>
      <c r="H19" t="s">
        <v>118</v>
      </c>
      <c r="I19" s="16" t="s">
        <v>203</v>
      </c>
      <c r="J19" t="s">
        <v>275</v>
      </c>
      <c r="K19" s="13" t="s">
        <v>14</v>
      </c>
      <c r="L19" t="s">
        <v>37</v>
      </c>
      <c r="M19" t="s">
        <v>272</v>
      </c>
      <c r="N19" t="s">
        <v>273</v>
      </c>
      <c r="O19" t="s">
        <v>32</v>
      </c>
      <c r="P19" t="s">
        <v>32</v>
      </c>
      <c r="Q19" t="s">
        <v>273</v>
      </c>
      <c r="R19" t="s">
        <v>273</v>
      </c>
      <c r="S19" t="s">
        <v>273</v>
      </c>
      <c r="T19" t="s">
        <v>42</v>
      </c>
      <c r="U19" t="s">
        <v>37</v>
      </c>
      <c r="V19" t="s">
        <v>37</v>
      </c>
      <c r="W19" t="s">
        <v>35</v>
      </c>
    </row>
    <row r="20" spans="5:23">
      <c r="E20">
        <v>12</v>
      </c>
      <c r="F20" s="16" t="s">
        <v>161</v>
      </c>
      <c r="G20" t="s">
        <v>205</v>
      </c>
      <c r="H20" t="s">
        <v>154</v>
      </c>
      <c r="I20" s="16" t="s">
        <v>198</v>
      </c>
      <c r="J20" t="s">
        <v>276</v>
      </c>
      <c r="K20" s="13" t="s">
        <v>278</v>
      </c>
      <c r="L20" t="s">
        <v>35</v>
      </c>
      <c r="M20" t="s">
        <v>21</v>
      </c>
      <c r="N20" t="s">
        <v>32</v>
      </c>
      <c r="O20" t="s">
        <v>32</v>
      </c>
      <c r="P20" t="s">
        <v>28</v>
      </c>
      <c r="Q20" t="s">
        <v>28</v>
      </c>
      <c r="R20" t="s">
        <v>273</v>
      </c>
      <c r="S20" t="s">
        <v>273</v>
      </c>
      <c r="T20" t="s">
        <v>42</v>
      </c>
      <c r="U20" t="s">
        <v>35</v>
      </c>
      <c r="V20" t="s">
        <v>35</v>
      </c>
      <c r="W20" t="s">
        <v>35</v>
      </c>
    </row>
    <row r="21" spans="5:23">
      <c r="E21">
        <v>13</v>
      </c>
      <c r="F21" s="16" t="s">
        <v>160</v>
      </c>
      <c r="G21" t="s">
        <v>206</v>
      </c>
      <c r="H21" t="s">
        <v>154</v>
      </c>
      <c r="I21" s="16" t="s">
        <v>198</v>
      </c>
      <c r="J21" t="s">
        <v>276</v>
      </c>
      <c r="K21" s="13" t="s">
        <v>278</v>
      </c>
      <c r="L21" t="s">
        <v>35</v>
      </c>
      <c r="M21" t="s">
        <v>21</v>
      </c>
      <c r="N21" t="s">
        <v>32</v>
      </c>
      <c r="O21" t="s">
        <v>32</v>
      </c>
      <c r="P21" t="s">
        <v>28</v>
      </c>
      <c r="Q21" t="s">
        <v>28</v>
      </c>
      <c r="R21" t="s">
        <v>273</v>
      </c>
      <c r="S21" t="s">
        <v>273</v>
      </c>
      <c r="T21" t="s">
        <v>42</v>
      </c>
      <c r="U21" t="s">
        <v>35</v>
      </c>
      <c r="V21" t="s">
        <v>35</v>
      </c>
      <c r="W21" t="s">
        <v>35</v>
      </c>
    </row>
    <row r="22" spans="5:23">
      <c r="E22">
        <v>14</v>
      </c>
      <c r="F22" s="16" t="s">
        <v>162</v>
      </c>
      <c r="G22" t="s">
        <v>207</v>
      </c>
      <c r="H22" t="s">
        <v>154</v>
      </c>
      <c r="I22" s="16" t="s">
        <v>198</v>
      </c>
      <c r="J22" t="s">
        <v>11</v>
      </c>
      <c r="K22" s="13" t="s">
        <v>278</v>
      </c>
      <c r="L22" t="s">
        <v>35</v>
      </c>
      <c r="M22" t="s">
        <v>21</v>
      </c>
      <c r="N22" t="s">
        <v>32</v>
      </c>
      <c r="O22" t="s">
        <v>32</v>
      </c>
      <c r="P22" t="s">
        <v>28</v>
      </c>
      <c r="Q22" t="s">
        <v>28</v>
      </c>
      <c r="R22" t="s">
        <v>273</v>
      </c>
      <c r="S22" t="s">
        <v>273</v>
      </c>
      <c r="T22" t="s">
        <v>42</v>
      </c>
      <c r="U22" t="s">
        <v>35</v>
      </c>
      <c r="V22" t="s">
        <v>35</v>
      </c>
      <c r="W22" t="s">
        <v>35</v>
      </c>
    </row>
    <row r="23" spans="5:23">
      <c r="E23">
        <v>15</v>
      </c>
      <c r="F23" s="16" t="s">
        <v>163</v>
      </c>
      <c r="G23" t="s">
        <v>208</v>
      </c>
      <c r="H23" t="s">
        <v>154</v>
      </c>
      <c r="I23" s="16" t="s">
        <v>198</v>
      </c>
      <c r="J23" t="s">
        <v>11</v>
      </c>
      <c r="K23" s="13" t="s">
        <v>16</v>
      </c>
      <c r="L23" t="s">
        <v>37</v>
      </c>
      <c r="M23" t="s">
        <v>23</v>
      </c>
      <c r="N23" t="s">
        <v>32</v>
      </c>
      <c r="O23" t="s">
        <v>273</v>
      </c>
      <c r="P23" t="s">
        <v>273</v>
      </c>
      <c r="Q23" t="s">
        <v>273</v>
      </c>
      <c r="R23" t="s">
        <v>32</v>
      </c>
      <c r="S23" t="s">
        <v>32</v>
      </c>
      <c r="T23" t="s">
        <v>44</v>
      </c>
      <c r="U23" t="s">
        <v>35</v>
      </c>
      <c r="V23" t="s">
        <v>35</v>
      </c>
      <c r="W23" t="s">
        <v>277</v>
      </c>
    </row>
    <row r="24" spans="5:23">
      <c r="E24">
        <v>16</v>
      </c>
      <c r="F24" s="16" t="s">
        <v>164</v>
      </c>
      <c r="G24" t="s">
        <v>209</v>
      </c>
      <c r="H24" t="s">
        <v>154</v>
      </c>
      <c r="I24" s="16" t="s">
        <v>198</v>
      </c>
      <c r="J24" t="s">
        <v>11</v>
      </c>
      <c r="K24" s="13" t="s">
        <v>14</v>
      </c>
      <c r="L24" t="s">
        <v>35</v>
      </c>
      <c r="M24" t="s">
        <v>21</v>
      </c>
      <c r="N24" t="s">
        <v>32</v>
      </c>
      <c r="O24" t="s">
        <v>273</v>
      </c>
      <c r="P24" t="s">
        <v>273</v>
      </c>
      <c r="Q24" t="s">
        <v>273</v>
      </c>
      <c r="R24" t="s">
        <v>273</v>
      </c>
      <c r="S24" t="s">
        <v>273</v>
      </c>
      <c r="T24" t="s">
        <v>44</v>
      </c>
      <c r="U24" t="s">
        <v>35</v>
      </c>
      <c r="V24" t="s">
        <v>35</v>
      </c>
      <c r="W24" t="s">
        <v>35</v>
      </c>
    </row>
    <row r="25" spans="5:23">
      <c r="E25">
        <v>17</v>
      </c>
      <c r="F25" s="16" t="s">
        <v>165</v>
      </c>
      <c r="G25" t="s">
        <v>210</v>
      </c>
      <c r="H25" t="s">
        <v>154</v>
      </c>
      <c r="I25" s="16" t="s">
        <v>198</v>
      </c>
      <c r="J25" t="s">
        <v>276</v>
      </c>
      <c r="K25" s="13" t="s">
        <v>278</v>
      </c>
      <c r="L25" t="s">
        <v>35</v>
      </c>
      <c r="M25" t="s">
        <v>21</v>
      </c>
      <c r="N25" t="s">
        <v>32</v>
      </c>
      <c r="O25" t="s">
        <v>32</v>
      </c>
      <c r="P25" t="s">
        <v>273</v>
      </c>
      <c r="Q25" t="s">
        <v>273</v>
      </c>
      <c r="R25" t="s">
        <v>273</v>
      </c>
      <c r="S25" t="s">
        <v>273</v>
      </c>
      <c r="T25" t="s">
        <v>42</v>
      </c>
      <c r="U25" t="s">
        <v>35</v>
      </c>
      <c r="V25" t="s">
        <v>35</v>
      </c>
      <c r="W25" t="s">
        <v>277</v>
      </c>
    </row>
    <row r="26" spans="5:23">
      <c r="E26">
        <v>18</v>
      </c>
      <c r="F26" s="16" t="s">
        <v>166</v>
      </c>
      <c r="G26" t="s">
        <v>208</v>
      </c>
      <c r="H26" t="s">
        <v>154</v>
      </c>
      <c r="I26" s="16" t="s">
        <v>198</v>
      </c>
      <c r="J26" t="s">
        <v>11</v>
      </c>
      <c r="K26" s="13" t="s">
        <v>16</v>
      </c>
      <c r="L26" t="s">
        <v>37</v>
      </c>
      <c r="M26" t="s">
        <v>23</v>
      </c>
      <c r="N26" t="s">
        <v>32</v>
      </c>
      <c r="O26" t="s">
        <v>273</v>
      </c>
      <c r="P26" t="s">
        <v>273</v>
      </c>
      <c r="Q26" t="s">
        <v>273</v>
      </c>
      <c r="R26" t="s">
        <v>32</v>
      </c>
      <c r="S26" t="s">
        <v>32</v>
      </c>
      <c r="T26" t="s">
        <v>44</v>
      </c>
      <c r="U26" t="s">
        <v>35</v>
      </c>
      <c r="V26" t="s">
        <v>35</v>
      </c>
      <c r="W26" t="s">
        <v>277</v>
      </c>
    </row>
    <row r="27" spans="5:23">
      <c r="E27">
        <v>19</v>
      </c>
      <c r="F27" s="16" t="s">
        <v>167</v>
      </c>
      <c r="G27" t="s">
        <v>211</v>
      </c>
      <c r="H27" t="s">
        <v>154</v>
      </c>
      <c r="I27" s="16" t="s">
        <v>198</v>
      </c>
      <c r="J27" t="s">
        <v>11</v>
      </c>
      <c r="K27" s="13" t="s">
        <v>14</v>
      </c>
      <c r="L27" t="s">
        <v>35</v>
      </c>
      <c r="M27" t="s">
        <v>21</v>
      </c>
      <c r="N27" t="s">
        <v>32</v>
      </c>
      <c r="O27" t="s">
        <v>273</v>
      </c>
      <c r="P27" t="s">
        <v>273</v>
      </c>
      <c r="Q27" t="s">
        <v>273</v>
      </c>
      <c r="R27" t="s">
        <v>273</v>
      </c>
      <c r="S27" t="s">
        <v>273</v>
      </c>
      <c r="T27" t="s">
        <v>44</v>
      </c>
      <c r="U27" t="s">
        <v>35</v>
      </c>
      <c r="V27" t="s">
        <v>35</v>
      </c>
      <c r="W27" t="s">
        <v>277</v>
      </c>
    </row>
    <row r="28" spans="5:23">
      <c r="E28">
        <v>20</v>
      </c>
      <c r="F28" s="16" t="s">
        <v>157</v>
      </c>
      <c r="G28" t="s">
        <v>210</v>
      </c>
      <c r="H28" t="s">
        <v>154</v>
      </c>
      <c r="I28" s="16" t="s">
        <v>198</v>
      </c>
      <c r="J28" t="s">
        <v>276</v>
      </c>
      <c r="K28" s="13" t="s">
        <v>278</v>
      </c>
      <c r="L28" t="s">
        <v>35</v>
      </c>
      <c r="M28" t="s">
        <v>21</v>
      </c>
      <c r="N28" t="s">
        <v>32</v>
      </c>
      <c r="O28" t="s">
        <v>32</v>
      </c>
      <c r="P28" t="s">
        <v>273</v>
      </c>
      <c r="Q28" t="s">
        <v>273</v>
      </c>
      <c r="R28" t="s">
        <v>273</v>
      </c>
      <c r="S28" t="s">
        <v>273</v>
      </c>
      <c r="T28" t="s">
        <v>42</v>
      </c>
      <c r="U28" t="s">
        <v>35</v>
      </c>
      <c r="V28" t="s">
        <v>35</v>
      </c>
      <c r="W28" t="s">
        <v>277</v>
      </c>
    </row>
    <row r="29" spans="5:23">
      <c r="E29">
        <v>21</v>
      </c>
      <c r="F29" s="16" t="s">
        <v>158</v>
      </c>
      <c r="G29" t="s">
        <v>212</v>
      </c>
      <c r="H29" t="s">
        <v>154</v>
      </c>
      <c r="I29" s="16" t="s">
        <v>198</v>
      </c>
      <c r="J29" t="s">
        <v>11</v>
      </c>
      <c r="K29" s="13" t="s">
        <v>16</v>
      </c>
      <c r="L29" t="s">
        <v>37</v>
      </c>
      <c r="M29" t="s">
        <v>23</v>
      </c>
      <c r="N29" t="s">
        <v>32</v>
      </c>
      <c r="O29" t="s">
        <v>273</v>
      </c>
      <c r="P29" t="s">
        <v>273</v>
      </c>
      <c r="Q29" t="s">
        <v>273</v>
      </c>
      <c r="R29" t="s">
        <v>32</v>
      </c>
      <c r="S29" t="s">
        <v>32</v>
      </c>
      <c r="T29" t="s">
        <v>44</v>
      </c>
      <c r="U29" t="s">
        <v>35</v>
      </c>
      <c r="V29" t="s">
        <v>35</v>
      </c>
      <c r="W29" t="s">
        <v>277</v>
      </c>
    </row>
    <row r="30" spans="5:23">
      <c r="E30">
        <v>22</v>
      </c>
      <c r="F30" s="16" t="s">
        <v>159</v>
      </c>
      <c r="G30" t="s">
        <v>211</v>
      </c>
      <c r="H30" t="s">
        <v>154</v>
      </c>
      <c r="I30" s="16" t="s">
        <v>198</v>
      </c>
      <c r="J30" t="s">
        <v>11</v>
      </c>
      <c r="K30" s="13" t="s">
        <v>14</v>
      </c>
      <c r="L30" t="s">
        <v>35</v>
      </c>
      <c r="M30" t="s">
        <v>21</v>
      </c>
      <c r="N30" t="s">
        <v>32</v>
      </c>
      <c r="O30" t="s">
        <v>273</v>
      </c>
      <c r="P30" t="s">
        <v>273</v>
      </c>
      <c r="Q30" t="s">
        <v>273</v>
      </c>
      <c r="R30" t="s">
        <v>273</v>
      </c>
      <c r="S30" t="s">
        <v>273</v>
      </c>
      <c r="T30" t="s">
        <v>44</v>
      </c>
      <c r="U30" t="s">
        <v>35</v>
      </c>
      <c r="V30" t="s">
        <v>35</v>
      </c>
      <c r="W30" t="s">
        <v>277</v>
      </c>
    </row>
    <row r="31" spans="5:23">
      <c r="E31">
        <v>23</v>
      </c>
      <c r="F31" s="16" t="s">
        <v>168</v>
      </c>
      <c r="G31" t="s">
        <v>213</v>
      </c>
      <c r="H31" t="s">
        <v>154</v>
      </c>
      <c r="I31" s="16" t="s">
        <v>198</v>
      </c>
      <c r="J31" t="s">
        <v>276</v>
      </c>
      <c r="K31" s="13" t="s">
        <v>278</v>
      </c>
      <c r="L31" t="s">
        <v>35</v>
      </c>
      <c r="M31" t="s">
        <v>21</v>
      </c>
      <c r="N31" t="s">
        <v>32</v>
      </c>
      <c r="O31" t="s">
        <v>32</v>
      </c>
      <c r="P31" t="s">
        <v>273</v>
      </c>
      <c r="Q31" t="s">
        <v>273</v>
      </c>
      <c r="R31" t="s">
        <v>273</v>
      </c>
      <c r="S31" t="s">
        <v>273</v>
      </c>
      <c r="T31" t="s">
        <v>42</v>
      </c>
      <c r="U31" t="s">
        <v>35</v>
      </c>
      <c r="V31" t="s">
        <v>35</v>
      </c>
      <c r="W31" t="s">
        <v>277</v>
      </c>
    </row>
    <row r="32" spans="5:23">
      <c r="E32">
        <v>24</v>
      </c>
      <c r="F32" s="16" t="s">
        <v>155</v>
      </c>
      <c r="G32" t="s">
        <v>214</v>
      </c>
      <c r="H32" t="s">
        <v>154</v>
      </c>
      <c r="I32" s="16" t="s">
        <v>198</v>
      </c>
      <c r="J32" t="s">
        <v>276</v>
      </c>
      <c r="K32" s="13" t="s">
        <v>278</v>
      </c>
      <c r="L32" t="s">
        <v>35</v>
      </c>
      <c r="M32" t="s">
        <v>21</v>
      </c>
      <c r="N32" t="s">
        <v>32</v>
      </c>
      <c r="O32" t="s">
        <v>32</v>
      </c>
      <c r="P32" t="s">
        <v>28</v>
      </c>
      <c r="Q32" t="s">
        <v>28</v>
      </c>
      <c r="R32" t="s">
        <v>273</v>
      </c>
      <c r="S32" t="s">
        <v>273</v>
      </c>
      <c r="T32" t="s">
        <v>42</v>
      </c>
      <c r="U32" t="s">
        <v>35</v>
      </c>
      <c r="V32" t="s">
        <v>35</v>
      </c>
      <c r="W32" t="s">
        <v>35</v>
      </c>
    </row>
    <row r="33" spans="5:23">
      <c r="E33">
        <v>25</v>
      </c>
      <c r="F33" s="16" t="s">
        <v>156</v>
      </c>
      <c r="G33" t="s">
        <v>215</v>
      </c>
      <c r="H33" t="s">
        <v>154</v>
      </c>
      <c r="I33" s="16" t="s">
        <v>198</v>
      </c>
      <c r="J33" t="s">
        <v>11</v>
      </c>
      <c r="K33" s="13" t="s">
        <v>14</v>
      </c>
      <c r="L33" t="s">
        <v>35</v>
      </c>
      <c r="M33" t="s">
        <v>21</v>
      </c>
      <c r="N33" t="s">
        <v>32</v>
      </c>
      <c r="O33" t="s">
        <v>273</v>
      </c>
      <c r="P33" t="s">
        <v>273</v>
      </c>
      <c r="Q33" t="s">
        <v>273</v>
      </c>
      <c r="R33" t="s">
        <v>273</v>
      </c>
      <c r="S33" t="s">
        <v>273</v>
      </c>
      <c r="T33" t="s">
        <v>44</v>
      </c>
      <c r="U33" t="s">
        <v>35</v>
      </c>
      <c r="V33" t="s">
        <v>35</v>
      </c>
      <c r="W33" t="s">
        <v>35</v>
      </c>
    </row>
    <row r="34" spans="5:23">
      <c r="E34">
        <v>26</v>
      </c>
      <c r="F34" s="16" t="s">
        <v>132</v>
      </c>
      <c r="G34" t="s">
        <v>216</v>
      </c>
      <c r="H34" t="s">
        <v>85</v>
      </c>
      <c r="I34" s="16" t="s">
        <v>198</v>
      </c>
      <c r="J34" t="s">
        <v>276</v>
      </c>
      <c r="K34" s="13" t="s">
        <v>278</v>
      </c>
      <c r="L34" t="s">
        <v>35</v>
      </c>
      <c r="M34" t="s">
        <v>21</v>
      </c>
      <c r="N34" t="s">
        <v>32</v>
      </c>
      <c r="O34" t="s">
        <v>32</v>
      </c>
      <c r="P34" t="s">
        <v>273</v>
      </c>
      <c r="Q34" t="s">
        <v>28</v>
      </c>
      <c r="R34" t="s">
        <v>273</v>
      </c>
      <c r="S34" t="s">
        <v>273</v>
      </c>
      <c r="T34" t="s">
        <v>40</v>
      </c>
      <c r="U34" t="s">
        <v>37</v>
      </c>
      <c r="V34" t="s">
        <v>37</v>
      </c>
      <c r="W34" t="s">
        <v>35</v>
      </c>
    </row>
    <row r="35" spans="5:23">
      <c r="E35">
        <v>27</v>
      </c>
      <c r="F35" s="16" t="s">
        <v>135</v>
      </c>
      <c r="G35" t="s">
        <v>217</v>
      </c>
      <c r="H35" t="s">
        <v>85</v>
      </c>
      <c r="I35" s="16" t="s">
        <v>198</v>
      </c>
      <c r="J35" t="s">
        <v>276</v>
      </c>
      <c r="K35" s="13" t="s">
        <v>278</v>
      </c>
      <c r="L35" t="s">
        <v>35</v>
      </c>
      <c r="M35" t="s">
        <v>21</v>
      </c>
      <c r="N35" t="s">
        <v>32</v>
      </c>
      <c r="O35" t="s">
        <v>32</v>
      </c>
      <c r="P35" t="s">
        <v>273</v>
      </c>
      <c r="Q35" t="s">
        <v>28</v>
      </c>
      <c r="R35" t="s">
        <v>273</v>
      </c>
      <c r="S35" t="s">
        <v>273</v>
      </c>
      <c r="T35" t="s">
        <v>40</v>
      </c>
      <c r="U35" t="s">
        <v>37</v>
      </c>
      <c r="V35" t="s">
        <v>37</v>
      </c>
      <c r="W35" t="s">
        <v>277</v>
      </c>
    </row>
    <row r="36" spans="5:23">
      <c r="E36">
        <v>28</v>
      </c>
      <c r="F36" s="16" t="s">
        <v>86</v>
      </c>
      <c r="G36" t="s">
        <v>218</v>
      </c>
      <c r="H36" t="s">
        <v>85</v>
      </c>
      <c r="I36" s="16" t="s">
        <v>203</v>
      </c>
      <c r="J36" t="s">
        <v>276</v>
      </c>
      <c r="K36" s="13" t="s">
        <v>278</v>
      </c>
      <c r="L36" t="s">
        <v>35</v>
      </c>
      <c r="M36" t="s">
        <v>21</v>
      </c>
      <c r="N36" t="s">
        <v>32</v>
      </c>
      <c r="O36" t="s">
        <v>32</v>
      </c>
      <c r="P36" t="s">
        <v>273</v>
      </c>
      <c r="Q36" t="s">
        <v>28</v>
      </c>
      <c r="R36" t="s">
        <v>273</v>
      </c>
      <c r="S36" t="s">
        <v>273</v>
      </c>
      <c r="T36" t="s">
        <v>40</v>
      </c>
      <c r="U36" t="s">
        <v>37</v>
      </c>
      <c r="V36" t="s">
        <v>37</v>
      </c>
      <c r="W36" t="s">
        <v>35</v>
      </c>
    </row>
    <row r="37" spans="5:23">
      <c r="E37">
        <v>29</v>
      </c>
      <c r="F37" s="16" t="s">
        <v>88</v>
      </c>
      <c r="G37" t="s">
        <v>219</v>
      </c>
      <c r="H37" t="s">
        <v>85</v>
      </c>
      <c r="I37" s="16" t="s">
        <v>203</v>
      </c>
      <c r="J37" t="s">
        <v>276</v>
      </c>
      <c r="K37" s="13" t="s">
        <v>278</v>
      </c>
      <c r="L37" t="s">
        <v>37</v>
      </c>
      <c r="M37" t="s">
        <v>21</v>
      </c>
      <c r="N37" t="s">
        <v>32</v>
      </c>
      <c r="O37" t="s">
        <v>32</v>
      </c>
      <c r="P37" t="s">
        <v>273</v>
      </c>
      <c r="Q37" t="s">
        <v>28</v>
      </c>
      <c r="R37" t="s">
        <v>273</v>
      </c>
      <c r="S37" t="s">
        <v>273</v>
      </c>
      <c r="T37" t="s">
        <v>40</v>
      </c>
      <c r="U37" t="s">
        <v>37</v>
      </c>
      <c r="V37" t="s">
        <v>37</v>
      </c>
      <c r="W37" t="s">
        <v>277</v>
      </c>
    </row>
    <row r="38" spans="5:23">
      <c r="E38">
        <v>30</v>
      </c>
      <c r="F38" s="16" t="s">
        <v>89</v>
      </c>
      <c r="G38" t="s">
        <v>220</v>
      </c>
      <c r="H38" t="s">
        <v>85</v>
      </c>
      <c r="I38" s="16" t="s">
        <v>203</v>
      </c>
      <c r="J38" t="s">
        <v>275</v>
      </c>
      <c r="K38" s="13" t="s">
        <v>16</v>
      </c>
      <c r="L38" t="s">
        <v>37</v>
      </c>
      <c r="M38" t="s">
        <v>21</v>
      </c>
      <c r="N38" t="s">
        <v>32</v>
      </c>
      <c r="O38" t="s">
        <v>32</v>
      </c>
      <c r="P38" t="s">
        <v>273</v>
      </c>
      <c r="Q38" t="s">
        <v>28</v>
      </c>
      <c r="R38" t="s">
        <v>32</v>
      </c>
      <c r="S38" t="s">
        <v>32</v>
      </c>
      <c r="T38" t="s">
        <v>40</v>
      </c>
      <c r="U38" t="s">
        <v>37</v>
      </c>
      <c r="V38" t="s">
        <v>37</v>
      </c>
      <c r="W38" t="s">
        <v>277</v>
      </c>
    </row>
    <row r="39" spans="5:23">
      <c r="E39">
        <v>31</v>
      </c>
      <c r="F39" s="16" t="s">
        <v>90</v>
      </c>
      <c r="G39" t="s">
        <v>220</v>
      </c>
      <c r="H39" t="s">
        <v>85</v>
      </c>
      <c r="I39" s="16" t="s">
        <v>203</v>
      </c>
      <c r="J39" t="s">
        <v>276</v>
      </c>
      <c r="K39" s="13" t="s">
        <v>16</v>
      </c>
      <c r="L39" t="s">
        <v>37</v>
      </c>
      <c r="M39" t="s">
        <v>21</v>
      </c>
      <c r="N39" t="s">
        <v>32</v>
      </c>
      <c r="O39" t="s">
        <v>32</v>
      </c>
      <c r="P39" t="s">
        <v>273</v>
      </c>
      <c r="Q39" t="s">
        <v>28</v>
      </c>
      <c r="R39" t="s">
        <v>32</v>
      </c>
      <c r="S39" t="s">
        <v>32</v>
      </c>
      <c r="T39" t="s">
        <v>40</v>
      </c>
      <c r="U39" t="s">
        <v>37</v>
      </c>
      <c r="V39" t="s">
        <v>37</v>
      </c>
      <c r="W39" t="s">
        <v>277</v>
      </c>
    </row>
    <row r="40" spans="5:23">
      <c r="E40">
        <v>32</v>
      </c>
      <c r="F40" s="16" t="s">
        <v>91</v>
      </c>
      <c r="G40" t="s">
        <v>221</v>
      </c>
      <c r="H40" t="s">
        <v>85</v>
      </c>
      <c r="I40" s="16" t="s">
        <v>203</v>
      </c>
      <c r="J40" t="s">
        <v>276</v>
      </c>
      <c r="K40" s="13" t="s">
        <v>278</v>
      </c>
      <c r="L40" t="s">
        <v>35</v>
      </c>
      <c r="M40" t="s">
        <v>21</v>
      </c>
      <c r="N40" t="s">
        <v>32</v>
      </c>
      <c r="O40" t="s">
        <v>32</v>
      </c>
      <c r="P40" t="s">
        <v>273</v>
      </c>
      <c r="Q40" t="s">
        <v>28</v>
      </c>
      <c r="R40" t="s">
        <v>273</v>
      </c>
      <c r="S40" t="s">
        <v>273</v>
      </c>
      <c r="T40" t="s">
        <v>40</v>
      </c>
      <c r="U40" t="s">
        <v>37</v>
      </c>
      <c r="V40" t="s">
        <v>37</v>
      </c>
      <c r="W40" t="s">
        <v>35</v>
      </c>
    </row>
    <row r="41" spans="5:23">
      <c r="E41">
        <v>33</v>
      </c>
      <c r="F41" s="16" t="s">
        <v>136</v>
      </c>
      <c r="G41" t="s">
        <v>222</v>
      </c>
      <c r="H41" t="s">
        <v>136</v>
      </c>
      <c r="I41" s="16" t="s">
        <v>198</v>
      </c>
      <c r="J41" t="s">
        <v>276</v>
      </c>
      <c r="K41" s="13" t="s">
        <v>278</v>
      </c>
      <c r="L41" t="s">
        <v>35</v>
      </c>
      <c r="M41" t="s">
        <v>21</v>
      </c>
      <c r="N41" t="s">
        <v>32</v>
      </c>
      <c r="O41" t="s">
        <v>32</v>
      </c>
      <c r="P41" t="s">
        <v>32</v>
      </c>
      <c r="Q41" t="s">
        <v>28</v>
      </c>
      <c r="R41" t="s">
        <v>273</v>
      </c>
      <c r="S41" t="s">
        <v>32</v>
      </c>
      <c r="T41" t="s">
        <v>40</v>
      </c>
      <c r="U41" t="s">
        <v>37</v>
      </c>
      <c r="V41" t="s">
        <v>37</v>
      </c>
      <c r="W41" t="s">
        <v>277</v>
      </c>
    </row>
    <row r="42" spans="5:23">
      <c r="E42">
        <v>34</v>
      </c>
      <c r="F42" s="16" t="s">
        <v>169</v>
      </c>
      <c r="G42" t="s">
        <v>223</v>
      </c>
      <c r="H42" t="s">
        <v>127</v>
      </c>
      <c r="I42" s="16" t="s">
        <v>198</v>
      </c>
      <c r="J42" t="s">
        <v>275</v>
      </c>
      <c r="K42" s="13" t="s">
        <v>14</v>
      </c>
      <c r="L42" t="s">
        <v>35</v>
      </c>
      <c r="M42" t="s">
        <v>21</v>
      </c>
      <c r="N42" t="s">
        <v>32</v>
      </c>
      <c r="O42" t="s">
        <v>32</v>
      </c>
      <c r="P42" t="s">
        <v>32</v>
      </c>
      <c r="Q42" t="s">
        <v>273</v>
      </c>
      <c r="R42" t="s">
        <v>32</v>
      </c>
      <c r="S42" t="s">
        <v>32</v>
      </c>
      <c r="T42" t="s">
        <v>40</v>
      </c>
      <c r="U42" t="s">
        <v>37</v>
      </c>
      <c r="V42" t="s">
        <v>37</v>
      </c>
      <c r="W42" t="s">
        <v>35</v>
      </c>
    </row>
    <row r="43" spans="5:23">
      <c r="E43">
        <v>35</v>
      </c>
      <c r="F43" s="16" t="s">
        <v>172</v>
      </c>
      <c r="G43" t="s">
        <v>224</v>
      </c>
      <c r="H43" t="s">
        <v>127</v>
      </c>
      <c r="I43" s="16" t="s">
        <v>198</v>
      </c>
      <c r="J43" t="s">
        <v>275</v>
      </c>
      <c r="K43" s="13" t="s">
        <v>16</v>
      </c>
      <c r="L43" t="s">
        <v>37</v>
      </c>
      <c r="M43" t="s">
        <v>21</v>
      </c>
      <c r="N43" t="s">
        <v>32</v>
      </c>
      <c r="O43" t="s">
        <v>32</v>
      </c>
      <c r="P43" t="s">
        <v>32</v>
      </c>
      <c r="Q43" t="s">
        <v>28</v>
      </c>
      <c r="R43" t="s">
        <v>32</v>
      </c>
      <c r="S43" t="s">
        <v>32</v>
      </c>
      <c r="T43" t="s">
        <v>40</v>
      </c>
      <c r="U43" t="s">
        <v>37</v>
      </c>
      <c r="V43" t="s">
        <v>37</v>
      </c>
      <c r="W43" t="s">
        <v>35</v>
      </c>
    </row>
    <row r="44" spans="5:23">
      <c r="E44">
        <v>36</v>
      </c>
      <c r="F44" s="16" t="s">
        <v>171</v>
      </c>
      <c r="G44" t="s">
        <v>225</v>
      </c>
      <c r="H44" t="s">
        <v>127</v>
      </c>
      <c r="I44" s="16" t="s">
        <v>198</v>
      </c>
      <c r="J44" t="s">
        <v>275</v>
      </c>
      <c r="K44" s="13" t="s">
        <v>278</v>
      </c>
      <c r="L44" t="s">
        <v>37</v>
      </c>
      <c r="M44" t="s">
        <v>21</v>
      </c>
      <c r="N44" t="s">
        <v>32</v>
      </c>
      <c r="O44" t="s">
        <v>32</v>
      </c>
      <c r="P44" t="s">
        <v>32</v>
      </c>
      <c r="Q44" t="s">
        <v>28</v>
      </c>
      <c r="R44" t="s">
        <v>32</v>
      </c>
      <c r="S44" t="s">
        <v>32</v>
      </c>
      <c r="T44" t="s">
        <v>40</v>
      </c>
      <c r="U44" t="s">
        <v>37</v>
      </c>
      <c r="V44" t="s">
        <v>37</v>
      </c>
      <c r="W44" t="s">
        <v>277</v>
      </c>
    </row>
    <row r="45" spans="5:23">
      <c r="E45">
        <v>37</v>
      </c>
      <c r="F45" s="16" t="s">
        <v>173</v>
      </c>
      <c r="G45" t="s">
        <v>226</v>
      </c>
      <c r="H45" t="s">
        <v>127</v>
      </c>
      <c r="I45" s="16" t="s">
        <v>198</v>
      </c>
      <c r="J45" t="s">
        <v>276</v>
      </c>
      <c r="K45" s="13" t="s">
        <v>16</v>
      </c>
      <c r="L45" t="s">
        <v>37</v>
      </c>
      <c r="M45" t="s">
        <v>21</v>
      </c>
      <c r="N45" t="s">
        <v>32</v>
      </c>
      <c r="O45" t="s">
        <v>32</v>
      </c>
      <c r="P45" t="s">
        <v>32</v>
      </c>
      <c r="Q45" t="s">
        <v>273</v>
      </c>
      <c r="R45" t="s">
        <v>32</v>
      </c>
      <c r="S45" t="s">
        <v>32</v>
      </c>
      <c r="T45" t="s">
        <v>40</v>
      </c>
      <c r="U45" t="s">
        <v>37</v>
      </c>
      <c r="V45" t="s">
        <v>37</v>
      </c>
      <c r="W45" t="s">
        <v>277</v>
      </c>
    </row>
    <row r="46" spans="5:23">
      <c r="E46">
        <v>38</v>
      </c>
      <c r="F46" s="16" t="s">
        <v>128</v>
      </c>
      <c r="G46" t="s">
        <v>227</v>
      </c>
      <c r="H46" t="s">
        <v>127</v>
      </c>
      <c r="I46" s="16" t="s">
        <v>203</v>
      </c>
      <c r="J46" t="s">
        <v>275</v>
      </c>
      <c r="K46" s="13" t="s">
        <v>16</v>
      </c>
      <c r="L46" t="s">
        <v>37</v>
      </c>
      <c r="M46" t="s">
        <v>21</v>
      </c>
      <c r="N46" t="s">
        <v>32</v>
      </c>
      <c r="O46" t="s">
        <v>32</v>
      </c>
      <c r="P46" t="s">
        <v>32</v>
      </c>
      <c r="Q46" t="s">
        <v>28</v>
      </c>
      <c r="R46" t="s">
        <v>32</v>
      </c>
      <c r="S46" t="s">
        <v>32</v>
      </c>
      <c r="T46" t="s">
        <v>40</v>
      </c>
      <c r="U46" t="s">
        <v>37</v>
      </c>
      <c r="V46" t="s">
        <v>37</v>
      </c>
      <c r="W46" t="s">
        <v>277</v>
      </c>
    </row>
    <row r="47" spans="5:23">
      <c r="E47">
        <v>39</v>
      </c>
      <c r="F47" s="16" t="s">
        <v>170</v>
      </c>
      <c r="G47" t="s">
        <v>228</v>
      </c>
      <c r="H47" t="s">
        <v>127</v>
      </c>
      <c r="I47" s="16" t="s">
        <v>198</v>
      </c>
      <c r="J47" t="s">
        <v>276</v>
      </c>
      <c r="K47" s="13" t="s">
        <v>16</v>
      </c>
      <c r="L47" t="s">
        <v>37</v>
      </c>
      <c r="M47" t="s">
        <v>21</v>
      </c>
      <c r="N47" t="s">
        <v>32</v>
      </c>
      <c r="O47" t="s">
        <v>32</v>
      </c>
      <c r="P47" t="s">
        <v>32</v>
      </c>
      <c r="Q47" t="s">
        <v>273</v>
      </c>
      <c r="R47" t="s">
        <v>32</v>
      </c>
      <c r="S47" t="s">
        <v>32</v>
      </c>
      <c r="T47" t="s">
        <v>40</v>
      </c>
      <c r="U47" t="s">
        <v>274</v>
      </c>
      <c r="V47" t="s">
        <v>274</v>
      </c>
      <c r="W47" t="s">
        <v>277</v>
      </c>
    </row>
    <row r="48" spans="5:23">
      <c r="E48">
        <v>40</v>
      </c>
      <c r="F48" s="16" t="s">
        <v>124</v>
      </c>
      <c r="G48" t="s">
        <v>210</v>
      </c>
      <c r="H48" t="s">
        <v>121</v>
      </c>
      <c r="I48" s="16" t="s">
        <v>203</v>
      </c>
      <c r="J48" t="s">
        <v>276</v>
      </c>
      <c r="K48" s="13" t="s">
        <v>278</v>
      </c>
      <c r="L48" t="s">
        <v>35</v>
      </c>
      <c r="M48" t="s">
        <v>21</v>
      </c>
      <c r="N48" t="s">
        <v>32</v>
      </c>
      <c r="O48" t="s">
        <v>32</v>
      </c>
      <c r="P48" t="s">
        <v>28</v>
      </c>
      <c r="Q48" t="s">
        <v>28</v>
      </c>
      <c r="R48" t="s">
        <v>273</v>
      </c>
      <c r="S48" t="s">
        <v>273</v>
      </c>
      <c r="T48" t="s">
        <v>42</v>
      </c>
      <c r="U48" t="s">
        <v>35</v>
      </c>
      <c r="V48" t="s">
        <v>35</v>
      </c>
      <c r="W48" t="s">
        <v>35</v>
      </c>
    </row>
    <row r="49" spans="5:23">
      <c r="E49">
        <v>41</v>
      </c>
      <c r="F49" s="16" t="s">
        <v>122</v>
      </c>
      <c r="G49" t="s">
        <v>229</v>
      </c>
      <c r="H49" t="s">
        <v>121</v>
      </c>
      <c r="I49" s="16" t="s">
        <v>203</v>
      </c>
      <c r="J49" t="s">
        <v>276</v>
      </c>
      <c r="K49" s="13" t="s">
        <v>278</v>
      </c>
      <c r="L49" t="s">
        <v>35</v>
      </c>
      <c r="M49" t="s">
        <v>21</v>
      </c>
      <c r="N49" t="s">
        <v>32</v>
      </c>
      <c r="O49" t="s">
        <v>32</v>
      </c>
      <c r="P49" t="s">
        <v>28</v>
      </c>
      <c r="Q49" t="s">
        <v>28</v>
      </c>
      <c r="R49" t="s">
        <v>273</v>
      </c>
      <c r="S49" t="s">
        <v>273</v>
      </c>
      <c r="T49" t="s">
        <v>42</v>
      </c>
      <c r="U49" t="s">
        <v>35</v>
      </c>
      <c r="V49" t="s">
        <v>35</v>
      </c>
      <c r="W49" t="s">
        <v>35</v>
      </c>
    </row>
    <row r="50" spans="5:23">
      <c r="E50">
        <v>42</v>
      </c>
      <c r="F50" s="16" t="s">
        <v>123</v>
      </c>
      <c r="G50" t="s">
        <v>230</v>
      </c>
      <c r="H50" t="s">
        <v>121</v>
      </c>
      <c r="I50" s="16" t="s">
        <v>203</v>
      </c>
      <c r="J50" t="s">
        <v>11</v>
      </c>
      <c r="K50" s="13" t="s">
        <v>278</v>
      </c>
      <c r="L50" t="s">
        <v>35</v>
      </c>
      <c r="M50" t="s">
        <v>21</v>
      </c>
      <c r="N50" t="s">
        <v>32</v>
      </c>
      <c r="O50" t="s">
        <v>32</v>
      </c>
      <c r="P50" t="s">
        <v>28</v>
      </c>
      <c r="Q50" t="s">
        <v>28</v>
      </c>
      <c r="R50" t="s">
        <v>273</v>
      </c>
      <c r="S50" t="s">
        <v>273</v>
      </c>
      <c r="T50" t="s">
        <v>42</v>
      </c>
      <c r="U50" t="s">
        <v>35</v>
      </c>
      <c r="V50" t="s">
        <v>35</v>
      </c>
      <c r="W50" t="s">
        <v>35</v>
      </c>
    </row>
    <row r="51" spans="5:23">
      <c r="E51">
        <v>43</v>
      </c>
      <c r="F51" s="16" t="s">
        <v>125</v>
      </c>
      <c r="G51" t="s">
        <v>231</v>
      </c>
      <c r="H51" t="s">
        <v>121</v>
      </c>
      <c r="I51" s="16" t="s">
        <v>203</v>
      </c>
      <c r="J51" t="s">
        <v>11</v>
      </c>
      <c r="K51" s="13" t="s">
        <v>14</v>
      </c>
      <c r="L51" t="s">
        <v>35</v>
      </c>
      <c r="M51" t="s">
        <v>21</v>
      </c>
      <c r="N51" t="s">
        <v>32</v>
      </c>
      <c r="O51" t="s">
        <v>273</v>
      </c>
      <c r="P51" t="s">
        <v>273</v>
      </c>
      <c r="Q51" t="s">
        <v>273</v>
      </c>
      <c r="R51" t="s">
        <v>273</v>
      </c>
      <c r="S51" t="s">
        <v>273</v>
      </c>
      <c r="T51" t="s">
        <v>44</v>
      </c>
      <c r="U51" t="s">
        <v>35</v>
      </c>
      <c r="V51" t="s">
        <v>35</v>
      </c>
      <c r="W51" t="s">
        <v>35</v>
      </c>
    </row>
    <row r="52" spans="5:23">
      <c r="E52">
        <v>44</v>
      </c>
      <c r="F52" s="16" t="s">
        <v>126</v>
      </c>
      <c r="G52" t="s">
        <v>232</v>
      </c>
      <c r="H52" t="s">
        <v>121</v>
      </c>
      <c r="I52" s="16" t="s">
        <v>203</v>
      </c>
      <c r="J52" t="s">
        <v>11</v>
      </c>
      <c r="K52" s="13" t="s">
        <v>16</v>
      </c>
      <c r="L52" t="s">
        <v>37</v>
      </c>
      <c r="M52" t="s">
        <v>23</v>
      </c>
      <c r="N52" t="s">
        <v>32</v>
      </c>
      <c r="O52" t="s">
        <v>273</v>
      </c>
      <c r="P52" t="s">
        <v>273</v>
      </c>
      <c r="Q52" t="s">
        <v>273</v>
      </c>
      <c r="R52" t="s">
        <v>32</v>
      </c>
      <c r="S52" t="s">
        <v>32</v>
      </c>
      <c r="T52" t="s">
        <v>44</v>
      </c>
      <c r="U52" t="s">
        <v>35</v>
      </c>
      <c r="V52" t="s">
        <v>35</v>
      </c>
      <c r="W52" t="s">
        <v>277</v>
      </c>
    </row>
    <row r="53" spans="5:23">
      <c r="E53">
        <v>45</v>
      </c>
      <c r="F53" s="16" t="s">
        <v>137</v>
      </c>
      <c r="G53" s="7" t="s">
        <v>233</v>
      </c>
      <c r="H53" t="s">
        <v>92</v>
      </c>
      <c r="I53" s="16" t="s">
        <v>198</v>
      </c>
      <c r="J53" t="s">
        <v>275</v>
      </c>
      <c r="K53" s="13" t="s">
        <v>16</v>
      </c>
      <c r="L53" t="s">
        <v>37</v>
      </c>
      <c r="M53" t="s">
        <v>21</v>
      </c>
      <c r="N53" t="s">
        <v>32</v>
      </c>
      <c r="O53" t="s">
        <v>32</v>
      </c>
      <c r="P53" t="s">
        <v>273</v>
      </c>
      <c r="Q53" t="s">
        <v>32</v>
      </c>
      <c r="R53" t="s">
        <v>32</v>
      </c>
      <c r="S53" t="s">
        <v>32</v>
      </c>
      <c r="T53" t="s">
        <v>40</v>
      </c>
      <c r="U53" t="s">
        <v>37</v>
      </c>
      <c r="V53" t="s">
        <v>37</v>
      </c>
      <c r="W53" t="s">
        <v>277</v>
      </c>
    </row>
    <row r="54" spans="5:23">
      <c r="E54">
        <v>46</v>
      </c>
      <c r="F54" s="16" t="s">
        <v>138</v>
      </c>
      <c r="G54" s="7" t="s">
        <v>234</v>
      </c>
      <c r="H54" t="s">
        <v>92</v>
      </c>
      <c r="I54" s="16" t="s">
        <v>198</v>
      </c>
      <c r="J54" t="s">
        <v>276</v>
      </c>
      <c r="K54" s="13" t="s">
        <v>278</v>
      </c>
      <c r="L54" t="s">
        <v>37</v>
      </c>
      <c r="M54" t="s">
        <v>21</v>
      </c>
      <c r="N54" t="s">
        <v>32</v>
      </c>
      <c r="O54" t="s">
        <v>32</v>
      </c>
      <c r="P54" t="s">
        <v>32</v>
      </c>
      <c r="Q54" t="s">
        <v>273</v>
      </c>
      <c r="R54" t="s">
        <v>32</v>
      </c>
      <c r="S54" t="s">
        <v>32</v>
      </c>
      <c r="T54" t="s">
        <v>40</v>
      </c>
      <c r="U54" t="s">
        <v>37</v>
      </c>
      <c r="V54" t="s">
        <v>37</v>
      </c>
      <c r="W54" t="s">
        <v>35</v>
      </c>
    </row>
    <row r="55" spans="5:23">
      <c r="E55">
        <v>47</v>
      </c>
      <c r="F55" s="16" t="s">
        <v>139</v>
      </c>
      <c r="G55" t="s">
        <v>235</v>
      </c>
      <c r="H55" t="s">
        <v>92</v>
      </c>
      <c r="I55" s="16" t="s">
        <v>198</v>
      </c>
      <c r="J55" t="s">
        <v>276</v>
      </c>
      <c r="K55" s="13" t="s">
        <v>16</v>
      </c>
      <c r="L55" t="s">
        <v>37</v>
      </c>
      <c r="M55" t="s">
        <v>21</v>
      </c>
      <c r="N55" t="s">
        <v>32</v>
      </c>
      <c r="O55" t="s">
        <v>32</v>
      </c>
      <c r="P55" t="s">
        <v>273</v>
      </c>
      <c r="Q55" t="s">
        <v>273</v>
      </c>
      <c r="R55" t="s">
        <v>32</v>
      </c>
      <c r="S55" t="s">
        <v>32</v>
      </c>
      <c r="T55" t="s">
        <v>40</v>
      </c>
      <c r="U55" t="s">
        <v>37</v>
      </c>
      <c r="V55" t="s">
        <v>37</v>
      </c>
      <c r="W55" t="s">
        <v>277</v>
      </c>
    </row>
    <row r="56" spans="5:23">
      <c r="E56">
        <v>48</v>
      </c>
      <c r="F56" s="16" t="s">
        <v>93</v>
      </c>
      <c r="G56" t="s">
        <v>233</v>
      </c>
      <c r="H56" t="s">
        <v>92</v>
      </c>
      <c r="I56" s="16" t="s">
        <v>203</v>
      </c>
      <c r="J56" t="s">
        <v>276</v>
      </c>
      <c r="K56" s="13" t="s">
        <v>16</v>
      </c>
      <c r="L56" t="s">
        <v>37</v>
      </c>
      <c r="M56" t="s">
        <v>21</v>
      </c>
      <c r="N56" t="s">
        <v>32</v>
      </c>
      <c r="O56" t="s">
        <v>32</v>
      </c>
      <c r="P56" t="s">
        <v>273</v>
      </c>
      <c r="Q56" t="s">
        <v>32</v>
      </c>
      <c r="R56" t="s">
        <v>32</v>
      </c>
      <c r="S56" t="s">
        <v>32</v>
      </c>
      <c r="T56" t="s">
        <v>40</v>
      </c>
      <c r="U56" t="s">
        <v>37</v>
      </c>
      <c r="V56" t="s">
        <v>37</v>
      </c>
      <c r="W56" t="s">
        <v>277</v>
      </c>
    </row>
    <row r="57" spans="5:23">
      <c r="E57">
        <v>49</v>
      </c>
      <c r="F57" s="16" t="s">
        <v>94</v>
      </c>
      <c r="G57" t="s">
        <v>233</v>
      </c>
      <c r="H57" t="s">
        <v>92</v>
      </c>
      <c r="I57" s="16" t="s">
        <v>203</v>
      </c>
      <c r="J57" t="s">
        <v>276</v>
      </c>
      <c r="K57" s="13" t="s">
        <v>16</v>
      </c>
      <c r="L57" t="s">
        <v>37</v>
      </c>
      <c r="M57" t="s">
        <v>21</v>
      </c>
      <c r="N57" t="s">
        <v>32</v>
      </c>
      <c r="O57" t="s">
        <v>32</v>
      </c>
      <c r="P57" t="s">
        <v>273</v>
      </c>
      <c r="Q57" t="s">
        <v>32</v>
      </c>
      <c r="R57" t="s">
        <v>32</v>
      </c>
      <c r="S57" t="s">
        <v>32</v>
      </c>
      <c r="T57" t="s">
        <v>40</v>
      </c>
      <c r="U57" t="s">
        <v>37</v>
      </c>
      <c r="V57" t="s">
        <v>37</v>
      </c>
      <c r="W57" t="s">
        <v>277</v>
      </c>
    </row>
    <row r="58" spans="5:23">
      <c r="E58">
        <v>50</v>
      </c>
      <c r="F58" s="16" t="s">
        <v>95</v>
      </c>
      <c r="G58" t="s">
        <v>235</v>
      </c>
      <c r="H58" t="s">
        <v>92</v>
      </c>
      <c r="I58" s="16" t="s">
        <v>203</v>
      </c>
      <c r="J58" t="s">
        <v>276</v>
      </c>
      <c r="K58" s="13" t="s">
        <v>16</v>
      </c>
      <c r="L58" t="s">
        <v>37</v>
      </c>
      <c r="M58" t="s">
        <v>21</v>
      </c>
      <c r="N58" t="s">
        <v>32</v>
      </c>
      <c r="O58" t="s">
        <v>32</v>
      </c>
      <c r="P58" t="s">
        <v>273</v>
      </c>
      <c r="Q58" t="s">
        <v>273</v>
      </c>
      <c r="R58" t="s">
        <v>32</v>
      </c>
      <c r="S58" t="s">
        <v>32</v>
      </c>
      <c r="T58" t="s">
        <v>40</v>
      </c>
      <c r="U58" t="s">
        <v>37</v>
      </c>
      <c r="V58" t="s">
        <v>37</v>
      </c>
      <c r="W58" t="s">
        <v>277</v>
      </c>
    </row>
    <row r="59" spans="5:23">
      <c r="E59">
        <v>51</v>
      </c>
      <c r="F59" s="16" t="s">
        <v>98</v>
      </c>
      <c r="G59" t="s">
        <v>236</v>
      </c>
      <c r="H59" t="s">
        <v>97</v>
      </c>
      <c r="I59" s="16" t="s">
        <v>203</v>
      </c>
      <c r="J59" t="s">
        <v>276</v>
      </c>
      <c r="K59" s="13" t="s">
        <v>278</v>
      </c>
      <c r="L59" t="s">
        <v>35</v>
      </c>
      <c r="M59" t="s">
        <v>21</v>
      </c>
      <c r="N59" t="s">
        <v>32</v>
      </c>
      <c r="O59" t="s">
        <v>32</v>
      </c>
      <c r="P59" t="s">
        <v>32</v>
      </c>
      <c r="Q59" t="s">
        <v>273</v>
      </c>
      <c r="R59" t="s">
        <v>32</v>
      </c>
      <c r="S59" t="s">
        <v>32</v>
      </c>
      <c r="T59" t="s">
        <v>40</v>
      </c>
      <c r="U59" t="s">
        <v>37</v>
      </c>
      <c r="V59" t="s">
        <v>37</v>
      </c>
      <c r="W59" t="s">
        <v>277</v>
      </c>
    </row>
    <row r="60" spans="5:23">
      <c r="E60">
        <v>52</v>
      </c>
      <c r="F60" s="16" t="s">
        <v>99</v>
      </c>
      <c r="G60" t="s">
        <v>236</v>
      </c>
      <c r="H60" t="s">
        <v>97</v>
      </c>
      <c r="I60" s="16" t="s">
        <v>203</v>
      </c>
      <c r="J60" t="s">
        <v>276</v>
      </c>
      <c r="K60" s="13" t="s">
        <v>16</v>
      </c>
      <c r="L60" t="s">
        <v>37</v>
      </c>
      <c r="M60" t="s">
        <v>21</v>
      </c>
      <c r="N60" t="s">
        <v>32</v>
      </c>
      <c r="O60" t="s">
        <v>32</v>
      </c>
      <c r="P60" t="s">
        <v>32</v>
      </c>
      <c r="Q60" t="s">
        <v>273</v>
      </c>
      <c r="R60" t="s">
        <v>32</v>
      </c>
      <c r="S60" t="s">
        <v>32</v>
      </c>
      <c r="T60" t="s">
        <v>40</v>
      </c>
      <c r="U60" t="s">
        <v>37</v>
      </c>
      <c r="V60" t="s">
        <v>37</v>
      </c>
      <c r="W60" t="s">
        <v>277</v>
      </c>
    </row>
    <row r="61" spans="5:23">
      <c r="E61">
        <v>53</v>
      </c>
      <c r="F61" s="16" t="s">
        <v>100</v>
      </c>
      <c r="G61" t="s">
        <v>236</v>
      </c>
      <c r="H61" t="s">
        <v>97</v>
      </c>
      <c r="I61" s="16" t="s">
        <v>203</v>
      </c>
      <c r="J61" t="s">
        <v>276</v>
      </c>
      <c r="K61" s="13" t="s">
        <v>278</v>
      </c>
      <c r="L61" t="s">
        <v>35</v>
      </c>
      <c r="M61" t="s">
        <v>21</v>
      </c>
      <c r="N61" t="s">
        <v>32</v>
      </c>
      <c r="O61" t="s">
        <v>32</v>
      </c>
      <c r="P61" t="s">
        <v>32</v>
      </c>
      <c r="Q61" t="s">
        <v>273</v>
      </c>
      <c r="R61" t="s">
        <v>32</v>
      </c>
      <c r="S61" t="s">
        <v>32</v>
      </c>
      <c r="T61" t="s">
        <v>40</v>
      </c>
      <c r="U61" t="s">
        <v>37</v>
      </c>
      <c r="V61" t="s">
        <v>37</v>
      </c>
      <c r="W61" t="s">
        <v>277</v>
      </c>
    </row>
    <row r="62" spans="5:23">
      <c r="E62">
        <v>54</v>
      </c>
      <c r="F62" s="16" t="s">
        <v>101</v>
      </c>
      <c r="G62" t="s">
        <v>236</v>
      </c>
      <c r="H62" t="s">
        <v>97</v>
      </c>
      <c r="I62" s="16" t="s">
        <v>203</v>
      </c>
      <c r="J62" t="s">
        <v>276</v>
      </c>
      <c r="K62" s="13" t="s">
        <v>278</v>
      </c>
      <c r="L62" t="s">
        <v>35</v>
      </c>
      <c r="M62" t="s">
        <v>21</v>
      </c>
      <c r="N62" t="s">
        <v>32</v>
      </c>
      <c r="O62" t="s">
        <v>32</v>
      </c>
      <c r="P62" t="s">
        <v>32</v>
      </c>
      <c r="Q62" t="s">
        <v>273</v>
      </c>
      <c r="R62" t="s">
        <v>32</v>
      </c>
      <c r="S62" t="s">
        <v>32</v>
      </c>
      <c r="T62" t="s">
        <v>44</v>
      </c>
      <c r="U62" t="s">
        <v>37</v>
      </c>
      <c r="V62" t="s">
        <v>37</v>
      </c>
      <c r="W62" t="s">
        <v>277</v>
      </c>
    </row>
    <row r="63" spans="5:23">
      <c r="E63">
        <v>55</v>
      </c>
      <c r="F63" s="16" t="s">
        <v>102</v>
      </c>
      <c r="G63" t="s">
        <v>236</v>
      </c>
      <c r="H63" t="s">
        <v>97</v>
      </c>
      <c r="I63" s="16" t="s">
        <v>203</v>
      </c>
      <c r="J63" t="s">
        <v>11</v>
      </c>
      <c r="K63" s="13" t="s">
        <v>278</v>
      </c>
      <c r="L63" t="s">
        <v>35</v>
      </c>
      <c r="M63" t="s">
        <v>21</v>
      </c>
      <c r="N63" t="s">
        <v>32</v>
      </c>
      <c r="O63" t="s">
        <v>32</v>
      </c>
      <c r="P63" t="s">
        <v>32</v>
      </c>
      <c r="Q63" t="s">
        <v>273</v>
      </c>
      <c r="R63" t="s">
        <v>32</v>
      </c>
      <c r="S63" t="s">
        <v>32</v>
      </c>
      <c r="T63" t="s">
        <v>42</v>
      </c>
      <c r="U63" t="s">
        <v>274</v>
      </c>
      <c r="V63" t="s">
        <v>37</v>
      </c>
      <c r="W63" t="s">
        <v>277</v>
      </c>
    </row>
    <row r="64" spans="5:23">
      <c r="E64">
        <v>56</v>
      </c>
      <c r="F64" s="16" t="s">
        <v>103</v>
      </c>
      <c r="G64" t="s">
        <v>236</v>
      </c>
      <c r="H64" t="s">
        <v>97</v>
      </c>
      <c r="I64" s="16" t="s">
        <v>203</v>
      </c>
      <c r="J64" t="s">
        <v>11</v>
      </c>
      <c r="K64" s="13" t="s">
        <v>278</v>
      </c>
      <c r="L64" t="s">
        <v>35</v>
      </c>
      <c r="M64" t="s">
        <v>21</v>
      </c>
      <c r="N64" t="s">
        <v>32</v>
      </c>
      <c r="O64" t="s">
        <v>32</v>
      </c>
      <c r="P64" t="s">
        <v>32</v>
      </c>
      <c r="Q64" t="s">
        <v>273</v>
      </c>
      <c r="R64" t="s">
        <v>32</v>
      </c>
      <c r="S64" t="s">
        <v>32</v>
      </c>
      <c r="T64" t="s">
        <v>42</v>
      </c>
      <c r="U64" t="s">
        <v>274</v>
      </c>
      <c r="V64" t="s">
        <v>37</v>
      </c>
      <c r="W64" t="s">
        <v>277</v>
      </c>
    </row>
    <row r="65" spans="2:23">
      <c r="E65">
        <v>57</v>
      </c>
      <c r="F65" s="16" t="s">
        <v>104</v>
      </c>
      <c r="G65" t="s">
        <v>236</v>
      </c>
      <c r="H65" t="s">
        <v>97</v>
      </c>
      <c r="I65" s="16" t="s">
        <v>203</v>
      </c>
      <c r="J65" t="s">
        <v>11</v>
      </c>
      <c r="K65" s="13" t="s">
        <v>16</v>
      </c>
      <c r="L65" t="s">
        <v>37</v>
      </c>
      <c r="M65" t="s">
        <v>21</v>
      </c>
      <c r="N65" t="s">
        <v>32</v>
      </c>
      <c r="O65" t="s">
        <v>32</v>
      </c>
      <c r="P65" t="s">
        <v>32</v>
      </c>
      <c r="Q65" t="s">
        <v>273</v>
      </c>
      <c r="R65" t="s">
        <v>32</v>
      </c>
      <c r="S65" t="s">
        <v>32</v>
      </c>
      <c r="T65" t="s">
        <v>44</v>
      </c>
      <c r="U65" t="s">
        <v>274</v>
      </c>
      <c r="V65" t="s">
        <v>37</v>
      </c>
      <c r="W65" t="s">
        <v>277</v>
      </c>
    </row>
    <row r="66" spans="2:23" s="51" customFormat="1">
      <c r="B66" s="32"/>
      <c r="C66" s="33"/>
      <c r="D66" s="34"/>
      <c r="E66">
        <v>58</v>
      </c>
      <c r="F66" s="56" t="s">
        <v>176</v>
      </c>
      <c r="G66" s="51" t="s">
        <v>237</v>
      </c>
      <c r="H66" s="51" t="s">
        <v>105</v>
      </c>
      <c r="I66" s="56" t="s">
        <v>193</v>
      </c>
      <c r="J66" s="51" t="s">
        <v>11</v>
      </c>
      <c r="K66" s="73" t="s">
        <v>14</v>
      </c>
      <c r="L66" s="51" t="s">
        <v>35</v>
      </c>
      <c r="M66" s="51" t="s">
        <v>19</v>
      </c>
      <c r="N66" s="51" t="s">
        <v>32</v>
      </c>
      <c r="O66" s="51" t="s">
        <v>28</v>
      </c>
      <c r="P66" s="51" t="s">
        <v>28</v>
      </c>
      <c r="Q66" s="51" t="s">
        <v>28</v>
      </c>
      <c r="R66" s="51" t="s">
        <v>273</v>
      </c>
      <c r="S66" s="51" t="s">
        <v>32</v>
      </c>
      <c r="T66" s="51" t="s">
        <v>42</v>
      </c>
      <c r="U66" s="51" t="s">
        <v>274</v>
      </c>
      <c r="V66" s="51" t="s">
        <v>274</v>
      </c>
      <c r="W66" t="s">
        <v>35</v>
      </c>
    </row>
    <row r="67" spans="2:23" s="51" customFormat="1">
      <c r="B67" s="32"/>
      <c r="C67" s="33"/>
      <c r="D67" s="34"/>
      <c r="E67">
        <v>59</v>
      </c>
      <c r="F67" s="56" t="s">
        <v>180</v>
      </c>
      <c r="G67" s="51" t="s">
        <v>238</v>
      </c>
      <c r="H67" s="51" t="s">
        <v>105</v>
      </c>
      <c r="I67" s="56" t="s">
        <v>193</v>
      </c>
      <c r="J67" s="51" t="s">
        <v>11</v>
      </c>
      <c r="K67" s="73" t="s">
        <v>14</v>
      </c>
      <c r="L67" s="51" t="s">
        <v>35</v>
      </c>
      <c r="M67" s="51" t="s">
        <v>19</v>
      </c>
      <c r="N67" s="51" t="s">
        <v>273</v>
      </c>
      <c r="O67" s="51" t="s">
        <v>273</v>
      </c>
      <c r="P67" s="51" t="s">
        <v>28</v>
      </c>
      <c r="Q67" s="51" t="s">
        <v>273</v>
      </c>
      <c r="R67" s="51" t="s">
        <v>273</v>
      </c>
      <c r="S67" s="51" t="s">
        <v>273</v>
      </c>
      <c r="T67" s="51" t="s">
        <v>44</v>
      </c>
      <c r="U67" s="51" t="s">
        <v>35</v>
      </c>
      <c r="V67" s="51" t="s">
        <v>274</v>
      </c>
      <c r="W67" t="s">
        <v>35</v>
      </c>
    </row>
    <row r="68" spans="2:23" s="51" customFormat="1">
      <c r="B68" s="32"/>
      <c r="C68" s="33"/>
      <c r="D68" s="34"/>
      <c r="E68">
        <v>60</v>
      </c>
      <c r="F68" s="56" t="s">
        <v>178</v>
      </c>
      <c r="G68" s="51" t="s">
        <v>239</v>
      </c>
      <c r="H68" s="51" t="s">
        <v>105</v>
      </c>
      <c r="I68" s="56" t="s">
        <v>193</v>
      </c>
      <c r="J68" s="51" t="s">
        <v>11</v>
      </c>
      <c r="K68" s="73" t="s">
        <v>14</v>
      </c>
      <c r="L68" s="51" t="s">
        <v>35</v>
      </c>
      <c r="M68" s="51" t="s">
        <v>272</v>
      </c>
      <c r="N68" s="51" t="s">
        <v>32</v>
      </c>
      <c r="O68" s="51" t="s">
        <v>32</v>
      </c>
      <c r="P68" s="51" t="s">
        <v>32</v>
      </c>
      <c r="Q68" s="51" t="s">
        <v>32</v>
      </c>
      <c r="R68" s="51" t="s">
        <v>32</v>
      </c>
      <c r="S68" s="51" t="s">
        <v>28</v>
      </c>
      <c r="T68" s="51" t="s">
        <v>44</v>
      </c>
      <c r="U68" s="51" t="s">
        <v>37</v>
      </c>
      <c r="V68" s="51" t="s">
        <v>37</v>
      </c>
      <c r="W68" t="s">
        <v>35</v>
      </c>
    </row>
    <row r="69" spans="2:23" s="51" customFormat="1">
      <c r="B69" s="32"/>
      <c r="C69" s="33"/>
      <c r="D69" s="34"/>
      <c r="E69">
        <v>61</v>
      </c>
      <c r="F69" s="56" t="s">
        <v>179</v>
      </c>
      <c r="G69" s="51" t="s">
        <v>240</v>
      </c>
      <c r="H69" s="51" t="s">
        <v>105</v>
      </c>
      <c r="I69" s="56" t="s">
        <v>193</v>
      </c>
      <c r="J69" s="51" t="s">
        <v>11</v>
      </c>
      <c r="K69" s="73" t="s">
        <v>14</v>
      </c>
      <c r="L69" s="51" t="s">
        <v>35</v>
      </c>
      <c r="M69" s="51" t="s">
        <v>19</v>
      </c>
      <c r="N69" s="51" t="s">
        <v>32</v>
      </c>
      <c r="O69" s="51" t="s">
        <v>28</v>
      </c>
      <c r="P69" s="51" t="s">
        <v>28</v>
      </c>
      <c r="Q69" s="51" t="s">
        <v>28</v>
      </c>
      <c r="R69" s="51" t="s">
        <v>28</v>
      </c>
      <c r="S69" s="51" t="s">
        <v>28</v>
      </c>
      <c r="T69" s="51" t="s">
        <v>42</v>
      </c>
      <c r="U69" s="51" t="s">
        <v>35</v>
      </c>
      <c r="V69" s="51" t="s">
        <v>274</v>
      </c>
      <c r="W69" t="s">
        <v>35</v>
      </c>
    </row>
    <row r="70" spans="2:23" s="51" customFormat="1">
      <c r="B70" s="32"/>
      <c r="C70" s="33"/>
      <c r="D70" s="34"/>
      <c r="E70">
        <v>62</v>
      </c>
      <c r="F70" s="56" t="s">
        <v>140</v>
      </c>
      <c r="G70" s="51" t="s">
        <v>241</v>
      </c>
      <c r="H70" s="51" t="s">
        <v>105</v>
      </c>
      <c r="I70" s="56" t="s">
        <v>198</v>
      </c>
      <c r="J70" s="51" t="s">
        <v>11</v>
      </c>
      <c r="K70" s="73" t="s">
        <v>278</v>
      </c>
      <c r="L70" s="51" t="s">
        <v>35</v>
      </c>
      <c r="M70" s="51" t="s">
        <v>272</v>
      </c>
      <c r="N70" s="51" t="s">
        <v>32</v>
      </c>
      <c r="O70" s="51" t="s">
        <v>28</v>
      </c>
      <c r="P70" s="51" t="s">
        <v>28</v>
      </c>
      <c r="Q70" s="51" t="s">
        <v>28</v>
      </c>
      <c r="R70" s="51" t="s">
        <v>28</v>
      </c>
      <c r="S70" s="51" t="s">
        <v>28</v>
      </c>
      <c r="T70" s="51" t="s">
        <v>42</v>
      </c>
      <c r="U70" s="51" t="s">
        <v>35</v>
      </c>
      <c r="V70" s="51" t="s">
        <v>274</v>
      </c>
      <c r="W70" t="s">
        <v>35</v>
      </c>
    </row>
    <row r="71" spans="2:23">
      <c r="E71">
        <v>63</v>
      </c>
      <c r="F71" s="16" t="s">
        <v>141</v>
      </c>
      <c r="G71" t="s">
        <v>242</v>
      </c>
      <c r="H71" t="s">
        <v>105</v>
      </c>
      <c r="I71" s="16" t="s">
        <v>198</v>
      </c>
      <c r="J71" t="s">
        <v>11</v>
      </c>
      <c r="K71" s="13" t="s">
        <v>14</v>
      </c>
      <c r="L71" t="s">
        <v>35</v>
      </c>
      <c r="M71" t="s">
        <v>272</v>
      </c>
      <c r="N71" t="s">
        <v>32</v>
      </c>
      <c r="O71" t="s">
        <v>32</v>
      </c>
      <c r="P71" t="s">
        <v>32</v>
      </c>
      <c r="Q71" t="s">
        <v>32</v>
      </c>
      <c r="R71" t="s">
        <v>32</v>
      </c>
      <c r="S71" t="s">
        <v>273</v>
      </c>
      <c r="T71" t="s">
        <v>44</v>
      </c>
      <c r="U71" t="s">
        <v>274</v>
      </c>
      <c r="V71" t="s">
        <v>274</v>
      </c>
      <c r="W71" t="s">
        <v>274</v>
      </c>
    </row>
    <row r="72" spans="2:23">
      <c r="E72">
        <v>64</v>
      </c>
      <c r="F72" s="16" t="s">
        <v>106</v>
      </c>
      <c r="G72" t="s">
        <v>243</v>
      </c>
      <c r="H72" t="s">
        <v>105</v>
      </c>
      <c r="I72" s="16" t="s">
        <v>203</v>
      </c>
      <c r="J72" t="s">
        <v>11</v>
      </c>
      <c r="K72" s="13" t="s">
        <v>278</v>
      </c>
      <c r="L72" t="s">
        <v>35</v>
      </c>
      <c r="M72" t="s">
        <v>272</v>
      </c>
      <c r="N72" t="s">
        <v>32</v>
      </c>
      <c r="O72" t="s">
        <v>28</v>
      </c>
      <c r="P72" t="s">
        <v>28</v>
      </c>
      <c r="Q72" t="s">
        <v>28</v>
      </c>
      <c r="R72" t="s">
        <v>28</v>
      </c>
      <c r="S72" t="s">
        <v>28</v>
      </c>
      <c r="T72" t="s">
        <v>42</v>
      </c>
      <c r="U72" t="s">
        <v>35</v>
      </c>
      <c r="V72" t="s">
        <v>274</v>
      </c>
      <c r="W72" t="s">
        <v>35</v>
      </c>
    </row>
    <row r="73" spans="2:23">
      <c r="E73">
        <v>65</v>
      </c>
      <c r="F73" s="16" t="s">
        <v>177</v>
      </c>
      <c r="G73" t="s">
        <v>244</v>
      </c>
      <c r="H73" t="s">
        <v>105</v>
      </c>
      <c r="I73" s="16" t="s">
        <v>193</v>
      </c>
      <c r="J73" t="s">
        <v>11</v>
      </c>
      <c r="K73" s="13" t="s">
        <v>14</v>
      </c>
      <c r="L73" t="s">
        <v>35</v>
      </c>
      <c r="M73" t="s">
        <v>272</v>
      </c>
      <c r="N73" t="s">
        <v>32</v>
      </c>
      <c r="O73" t="s">
        <v>273</v>
      </c>
      <c r="P73" t="s">
        <v>273</v>
      </c>
      <c r="Q73" t="s">
        <v>273</v>
      </c>
      <c r="R73" t="s">
        <v>273</v>
      </c>
      <c r="S73" t="s">
        <v>32</v>
      </c>
      <c r="T73" t="s">
        <v>40</v>
      </c>
      <c r="U73" t="s">
        <v>274</v>
      </c>
      <c r="V73" t="s">
        <v>274</v>
      </c>
      <c r="W73" t="s">
        <v>277</v>
      </c>
    </row>
    <row r="74" spans="2:23">
      <c r="E74">
        <v>66</v>
      </c>
      <c r="F74" s="16" t="s">
        <v>142</v>
      </c>
      <c r="G74" t="s">
        <v>245</v>
      </c>
      <c r="H74" t="s">
        <v>107</v>
      </c>
      <c r="I74" s="16" t="s">
        <v>198</v>
      </c>
      <c r="J74" t="s">
        <v>11</v>
      </c>
      <c r="K74" s="13" t="s">
        <v>278</v>
      </c>
      <c r="L74" t="s">
        <v>35</v>
      </c>
      <c r="M74" t="s">
        <v>21</v>
      </c>
      <c r="N74" t="s">
        <v>32</v>
      </c>
      <c r="O74" t="s">
        <v>28</v>
      </c>
      <c r="P74" t="s">
        <v>28</v>
      </c>
      <c r="Q74" t="s">
        <v>28</v>
      </c>
      <c r="R74" t="s">
        <v>32</v>
      </c>
      <c r="S74" t="s">
        <v>32</v>
      </c>
      <c r="T74" t="s">
        <v>40</v>
      </c>
      <c r="U74" t="s">
        <v>37</v>
      </c>
      <c r="V74" t="s">
        <v>37</v>
      </c>
      <c r="W74" t="s">
        <v>277</v>
      </c>
    </row>
    <row r="75" spans="2:23">
      <c r="E75">
        <v>67</v>
      </c>
      <c r="F75" s="16" t="s">
        <v>143</v>
      </c>
      <c r="G75" t="s">
        <v>246</v>
      </c>
      <c r="H75" t="s">
        <v>107</v>
      </c>
      <c r="I75" s="16" t="s">
        <v>198</v>
      </c>
      <c r="J75" t="s">
        <v>11</v>
      </c>
      <c r="K75" s="13" t="s">
        <v>278</v>
      </c>
      <c r="L75" t="s">
        <v>35</v>
      </c>
      <c r="M75" t="s">
        <v>21</v>
      </c>
      <c r="N75" t="s">
        <v>32</v>
      </c>
      <c r="O75" t="s">
        <v>273</v>
      </c>
      <c r="P75" t="s">
        <v>273</v>
      </c>
      <c r="Q75" t="s">
        <v>273</v>
      </c>
      <c r="R75" t="s">
        <v>32</v>
      </c>
      <c r="S75" t="s">
        <v>32</v>
      </c>
      <c r="T75" t="s">
        <v>42</v>
      </c>
      <c r="U75" t="s">
        <v>37</v>
      </c>
      <c r="V75" t="s">
        <v>37</v>
      </c>
      <c r="W75" t="s">
        <v>277</v>
      </c>
    </row>
    <row r="76" spans="2:23">
      <c r="E76">
        <v>68</v>
      </c>
      <c r="F76" s="16" t="s">
        <v>110</v>
      </c>
      <c r="G76" t="s">
        <v>247</v>
      </c>
      <c r="H76" t="s">
        <v>107</v>
      </c>
      <c r="I76" s="16" t="s">
        <v>203</v>
      </c>
      <c r="J76" t="s">
        <v>11</v>
      </c>
      <c r="K76" s="13" t="s">
        <v>278</v>
      </c>
      <c r="L76" t="s">
        <v>35</v>
      </c>
      <c r="M76" t="s">
        <v>21</v>
      </c>
      <c r="N76" t="s">
        <v>32</v>
      </c>
      <c r="O76" t="s">
        <v>273</v>
      </c>
      <c r="P76" t="s">
        <v>28</v>
      </c>
      <c r="Q76" t="s">
        <v>273</v>
      </c>
      <c r="R76" t="s">
        <v>32</v>
      </c>
      <c r="S76" t="s">
        <v>32</v>
      </c>
      <c r="T76" t="s">
        <v>40</v>
      </c>
      <c r="U76" t="s">
        <v>37</v>
      </c>
      <c r="V76" t="s">
        <v>37</v>
      </c>
      <c r="W76" t="s">
        <v>35</v>
      </c>
    </row>
    <row r="77" spans="2:23">
      <c r="E77">
        <v>69</v>
      </c>
      <c r="F77" s="16" t="s">
        <v>109</v>
      </c>
      <c r="G77" t="s">
        <v>245</v>
      </c>
      <c r="H77" t="s">
        <v>107</v>
      </c>
      <c r="I77" s="16" t="s">
        <v>203</v>
      </c>
      <c r="J77" t="s">
        <v>11</v>
      </c>
      <c r="K77" s="13" t="s">
        <v>278</v>
      </c>
      <c r="L77" t="s">
        <v>35</v>
      </c>
      <c r="M77" t="s">
        <v>21</v>
      </c>
      <c r="N77" t="s">
        <v>32</v>
      </c>
      <c r="O77" t="s">
        <v>273</v>
      </c>
      <c r="P77" t="s">
        <v>28</v>
      </c>
      <c r="Q77" t="s">
        <v>28</v>
      </c>
      <c r="R77" t="s">
        <v>32</v>
      </c>
      <c r="S77" t="s">
        <v>32</v>
      </c>
      <c r="T77" t="s">
        <v>44</v>
      </c>
      <c r="U77" t="s">
        <v>274</v>
      </c>
      <c r="V77" t="s">
        <v>274</v>
      </c>
      <c r="W77" t="s">
        <v>35</v>
      </c>
    </row>
    <row r="78" spans="2:23">
      <c r="E78">
        <v>70</v>
      </c>
      <c r="F78" s="16" t="s">
        <v>108</v>
      </c>
      <c r="G78" t="s">
        <v>248</v>
      </c>
      <c r="H78" t="s">
        <v>107</v>
      </c>
      <c r="I78" s="16" t="s">
        <v>203</v>
      </c>
      <c r="J78" t="s">
        <v>11</v>
      </c>
      <c r="K78" s="13" t="s">
        <v>278</v>
      </c>
      <c r="L78" t="s">
        <v>35</v>
      </c>
      <c r="M78" t="s">
        <v>21</v>
      </c>
      <c r="N78" t="s">
        <v>32</v>
      </c>
      <c r="O78" t="s">
        <v>273</v>
      </c>
      <c r="P78" t="s">
        <v>273</v>
      </c>
      <c r="Q78" t="s">
        <v>273</v>
      </c>
      <c r="R78" t="s">
        <v>32</v>
      </c>
      <c r="S78" t="s">
        <v>32</v>
      </c>
      <c r="T78" t="s">
        <v>40</v>
      </c>
      <c r="U78" t="s">
        <v>37</v>
      </c>
      <c r="V78" t="s">
        <v>37</v>
      </c>
      <c r="W78" t="s">
        <v>277</v>
      </c>
    </row>
    <row r="79" spans="2:23">
      <c r="E79">
        <v>71</v>
      </c>
      <c r="F79" s="16" t="s">
        <v>114</v>
      </c>
      <c r="G79" t="s">
        <v>249</v>
      </c>
      <c r="H79" t="s">
        <v>111</v>
      </c>
      <c r="I79" s="16" t="s">
        <v>203</v>
      </c>
      <c r="J79" t="s">
        <v>276</v>
      </c>
      <c r="K79" s="13" t="s">
        <v>16</v>
      </c>
      <c r="L79" t="s">
        <v>37</v>
      </c>
      <c r="M79" t="s">
        <v>21</v>
      </c>
      <c r="N79" t="s">
        <v>32</v>
      </c>
      <c r="O79" t="s">
        <v>32</v>
      </c>
      <c r="P79" t="s">
        <v>273</v>
      </c>
      <c r="Q79" t="s">
        <v>28</v>
      </c>
      <c r="R79" t="s">
        <v>32</v>
      </c>
      <c r="S79" t="s">
        <v>32</v>
      </c>
      <c r="T79" t="s">
        <v>40</v>
      </c>
      <c r="U79" t="s">
        <v>37</v>
      </c>
      <c r="V79" t="s">
        <v>37</v>
      </c>
      <c r="W79" t="s">
        <v>277</v>
      </c>
    </row>
    <row r="80" spans="2:23">
      <c r="E80">
        <v>72</v>
      </c>
      <c r="F80" s="16" t="s">
        <v>112</v>
      </c>
      <c r="G80" t="s">
        <v>250</v>
      </c>
      <c r="H80" t="s">
        <v>111</v>
      </c>
      <c r="I80" s="16" t="s">
        <v>203</v>
      </c>
      <c r="J80" t="s">
        <v>276</v>
      </c>
      <c r="K80" s="13" t="s">
        <v>278</v>
      </c>
      <c r="L80" t="s">
        <v>35</v>
      </c>
      <c r="M80" t="s">
        <v>21</v>
      </c>
      <c r="N80" t="s">
        <v>32</v>
      </c>
      <c r="O80" t="s">
        <v>32</v>
      </c>
      <c r="P80" t="s">
        <v>273</v>
      </c>
      <c r="Q80" t="s">
        <v>28</v>
      </c>
      <c r="R80" t="s">
        <v>32</v>
      </c>
      <c r="S80" t="s">
        <v>32</v>
      </c>
      <c r="T80" t="s">
        <v>40</v>
      </c>
      <c r="U80" t="s">
        <v>37</v>
      </c>
      <c r="V80" t="s">
        <v>37</v>
      </c>
      <c r="W80" t="s">
        <v>277</v>
      </c>
    </row>
    <row r="81" spans="2:23">
      <c r="E81">
        <v>73</v>
      </c>
      <c r="F81" s="16" t="s">
        <v>113</v>
      </c>
      <c r="G81" t="s">
        <v>249</v>
      </c>
      <c r="H81" t="s">
        <v>111</v>
      </c>
      <c r="I81" s="16" t="s">
        <v>203</v>
      </c>
      <c r="J81" t="s">
        <v>276</v>
      </c>
      <c r="K81" s="13" t="s">
        <v>278</v>
      </c>
      <c r="L81" t="s">
        <v>35</v>
      </c>
      <c r="M81" t="s">
        <v>21</v>
      </c>
      <c r="N81" t="s">
        <v>32</v>
      </c>
      <c r="O81" t="s">
        <v>32</v>
      </c>
      <c r="P81" t="s">
        <v>28</v>
      </c>
      <c r="Q81" t="s">
        <v>28</v>
      </c>
      <c r="R81" t="s">
        <v>28</v>
      </c>
      <c r="S81" t="s">
        <v>28</v>
      </c>
      <c r="T81" t="s">
        <v>40</v>
      </c>
      <c r="U81" t="s">
        <v>37</v>
      </c>
      <c r="V81" t="s">
        <v>37</v>
      </c>
      <c r="W81" t="s">
        <v>35</v>
      </c>
    </row>
    <row r="82" spans="2:23">
      <c r="E82">
        <v>74</v>
      </c>
      <c r="F82" s="16" t="s">
        <v>115</v>
      </c>
      <c r="G82" t="s">
        <v>249</v>
      </c>
      <c r="H82" t="s">
        <v>111</v>
      </c>
      <c r="I82" s="16" t="s">
        <v>203</v>
      </c>
      <c r="J82" t="s">
        <v>276</v>
      </c>
      <c r="K82" s="13" t="s">
        <v>278</v>
      </c>
      <c r="L82" t="s">
        <v>35</v>
      </c>
      <c r="M82" t="s">
        <v>21</v>
      </c>
      <c r="N82" t="s">
        <v>32</v>
      </c>
      <c r="O82" t="s">
        <v>32</v>
      </c>
      <c r="P82" t="s">
        <v>28</v>
      </c>
      <c r="Q82" t="s">
        <v>28</v>
      </c>
      <c r="R82" t="s">
        <v>273</v>
      </c>
      <c r="S82" t="s">
        <v>32</v>
      </c>
      <c r="T82" t="s">
        <v>42</v>
      </c>
      <c r="U82" t="s">
        <v>37</v>
      </c>
      <c r="V82" t="s">
        <v>37</v>
      </c>
      <c r="W82" t="s">
        <v>35</v>
      </c>
    </row>
    <row r="83" spans="2:23">
      <c r="E83">
        <v>75</v>
      </c>
      <c r="F83" s="16" t="s">
        <v>116</v>
      </c>
      <c r="G83" t="s">
        <v>251</v>
      </c>
      <c r="H83" t="s">
        <v>111</v>
      </c>
      <c r="I83" s="16" t="s">
        <v>203</v>
      </c>
      <c r="J83" t="s">
        <v>11</v>
      </c>
      <c r="K83" s="13" t="s">
        <v>278</v>
      </c>
      <c r="L83" t="s">
        <v>35</v>
      </c>
      <c r="M83" t="s">
        <v>21</v>
      </c>
      <c r="N83" t="s">
        <v>32</v>
      </c>
      <c r="O83" t="s">
        <v>273</v>
      </c>
      <c r="P83" t="s">
        <v>28</v>
      </c>
      <c r="Q83" t="s">
        <v>28</v>
      </c>
      <c r="R83" t="s">
        <v>28</v>
      </c>
      <c r="S83" t="s">
        <v>28</v>
      </c>
      <c r="T83" t="s">
        <v>40</v>
      </c>
      <c r="U83" t="s">
        <v>35</v>
      </c>
      <c r="V83" t="s">
        <v>37</v>
      </c>
      <c r="W83" t="s">
        <v>35</v>
      </c>
    </row>
    <row r="84" spans="2:23">
      <c r="E84">
        <v>76</v>
      </c>
      <c r="F84" s="16" t="s">
        <v>117</v>
      </c>
      <c r="G84" t="s">
        <v>251</v>
      </c>
      <c r="H84" t="s">
        <v>111</v>
      </c>
      <c r="I84" s="16" t="s">
        <v>203</v>
      </c>
      <c r="J84" t="s">
        <v>11</v>
      </c>
      <c r="K84" s="13" t="s">
        <v>278</v>
      </c>
      <c r="L84" t="s">
        <v>35</v>
      </c>
      <c r="M84" t="s">
        <v>21</v>
      </c>
      <c r="N84" t="s">
        <v>32</v>
      </c>
      <c r="O84" t="s">
        <v>273</v>
      </c>
      <c r="P84" t="s">
        <v>28</v>
      </c>
      <c r="Q84" t="s">
        <v>28</v>
      </c>
      <c r="R84" t="s">
        <v>273</v>
      </c>
      <c r="S84" t="s">
        <v>32</v>
      </c>
      <c r="T84" t="s">
        <v>40</v>
      </c>
      <c r="U84" t="s">
        <v>35</v>
      </c>
      <c r="V84" t="s">
        <v>37</v>
      </c>
      <c r="W84" t="s">
        <v>35</v>
      </c>
    </row>
    <row r="85" spans="2:23">
      <c r="E85">
        <v>77</v>
      </c>
      <c r="F85" s="16" t="s">
        <v>146</v>
      </c>
      <c r="G85" t="s">
        <v>250</v>
      </c>
      <c r="H85" t="s">
        <v>111</v>
      </c>
      <c r="I85" s="16" t="s">
        <v>198</v>
      </c>
      <c r="J85" t="s">
        <v>276</v>
      </c>
      <c r="K85" s="13" t="s">
        <v>278</v>
      </c>
      <c r="L85" t="s">
        <v>35</v>
      </c>
      <c r="M85" t="s">
        <v>21</v>
      </c>
      <c r="N85" t="s">
        <v>32</v>
      </c>
      <c r="O85" t="s">
        <v>32</v>
      </c>
      <c r="P85" t="s">
        <v>273</v>
      </c>
      <c r="Q85" t="s">
        <v>28</v>
      </c>
      <c r="R85" t="s">
        <v>32</v>
      </c>
      <c r="S85" t="s">
        <v>32</v>
      </c>
      <c r="T85" t="s">
        <v>40</v>
      </c>
      <c r="U85" t="s">
        <v>37</v>
      </c>
      <c r="V85" t="s">
        <v>37</v>
      </c>
      <c r="W85" t="s">
        <v>277</v>
      </c>
    </row>
    <row r="86" spans="2:23">
      <c r="E86">
        <v>78</v>
      </c>
      <c r="F86" s="16" t="s">
        <v>144</v>
      </c>
      <c r="G86" t="s">
        <v>250</v>
      </c>
      <c r="H86" t="s">
        <v>111</v>
      </c>
      <c r="I86" s="16" t="s">
        <v>198</v>
      </c>
      <c r="J86" t="s">
        <v>276</v>
      </c>
      <c r="K86" s="13" t="s">
        <v>278</v>
      </c>
      <c r="L86" t="s">
        <v>35</v>
      </c>
      <c r="M86" t="s">
        <v>21</v>
      </c>
      <c r="N86" t="s">
        <v>32</v>
      </c>
      <c r="O86" t="s">
        <v>32</v>
      </c>
      <c r="P86" t="s">
        <v>273</v>
      </c>
      <c r="Q86" t="s">
        <v>28</v>
      </c>
      <c r="R86" t="s">
        <v>32</v>
      </c>
      <c r="S86" t="s">
        <v>32</v>
      </c>
      <c r="T86" t="s">
        <v>40</v>
      </c>
      <c r="U86" t="s">
        <v>37</v>
      </c>
      <c r="V86" t="s">
        <v>37</v>
      </c>
      <c r="W86" t="s">
        <v>277</v>
      </c>
    </row>
    <row r="87" spans="2:23">
      <c r="E87">
        <v>79</v>
      </c>
      <c r="F87" s="16" t="s">
        <v>145</v>
      </c>
      <c r="G87" t="s">
        <v>252</v>
      </c>
      <c r="H87" t="s">
        <v>111</v>
      </c>
      <c r="I87" s="16" t="s">
        <v>198</v>
      </c>
      <c r="J87" t="s">
        <v>276</v>
      </c>
      <c r="K87" s="13" t="s">
        <v>14</v>
      </c>
      <c r="L87" t="s">
        <v>35</v>
      </c>
      <c r="M87" t="s">
        <v>21</v>
      </c>
      <c r="N87" t="s">
        <v>32</v>
      </c>
      <c r="O87" t="s">
        <v>32</v>
      </c>
      <c r="P87" t="s">
        <v>28</v>
      </c>
      <c r="Q87" t="s">
        <v>28</v>
      </c>
      <c r="R87" t="s">
        <v>28</v>
      </c>
      <c r="S87" t="s">
        <v>28</v>
      </c>
      <c r="T87" t="s">
        <v>40</v>
      </c>
      <c r="U87" t="s">
        <v>37</v>
      </c>
      <c r="V87" t="s">
        <v>37</v>
      </c>
      <c r="W87" t="s">
        <v>35</v>
      </c>
    </row>
    <row r="88" spans="2:23">
      <c r="E88">
        <v>80</v>
      </c>
      <c r="F88" s="16" t="s">
        <v>147</v>
      </c>
      <c r="G88" t="s">
        <v>252</v>
      </c>
      <c r="H88" t="s">
        <v>111</v>
      </c>
      <c r="I88" s="16" t="s">
        <v>198</v>
      </c>
      <c r="J88" t="s">
        <v>276</v>
      </c>
      <c r="K88" s="13" t="s">
        <v>14</v>
      </c>
      <c r="L88" t="s">
        <v>35</v>
      </c>
      <c r="M88" t="s">
        <v>21</v>
      </c>
      <c r="N88" t="s">
        <v>32</v>
      </c>
      <c r="O88" t="s">
        <v>32</v>
      </c>
      <c r="P88" t="s">
        <v>28</v>
      </c>
      <c r="Q88" t="s">
        <v>28</v>
      </c>
      <c r="R88" t="s">
        <v>28</v>
      </c>
      <c r="S88" t="s">
        <v>28</v>
      </c>
      <c r="T88" t="s">
        <v>40</v>
      </c>
      <c r="U88" t="s">
        <v>37</v>
      </c>
      <c r="V88" t="s">
        <v>37</v>
      </c>
    </row>
    <row r="89" spans="2:23">
      <c r="E89">
        <v>81</v>
      </c>
      <c r="F89" s="16" t="s">
        <v>87</v>
      </c>
      <c r="G89" t="s">
        <v>221</v>
      </c>
      <c r="H89" t="s">
        <v>85</v>
      </c>
      <c r="I89" s="16" t="s">
        <v>203</v>
      </c>
      <c r="J89" t="s">
        <v>276</v>
      </c>
      <c r="K89" s="13" t="s">
        <v>278</v>
      </c>
      <c r="L89" t="s">
        <v>35</v>
      </c>
      <c r="M89" t="s">
        <v>21</v>
      </c>
      <c r="N89" t="s">
        <v>32</v>
      </c>
      <c r="O89" t="s">
        <v>32</v>
      </c>
      <c r="P89" t="s">
        <v>273</v>
      </c>
      <c r="Q89" t="s">
        <v>28</v>
      </c>
      <c r="R89" t="s">
        <v>273</v>
      </c>
      <c r="S89" t="s">
        <v>273</v>
      </c>
      <c r="T89" t="s">
        <v>40</v>
      </c>
      <c r="U89" t="s">
        <v>37</v>
      </c>
      <c r="V89" t="s">
        <v>37</v>
      </c>
    </row>
    <row r="90" spans="2:23">
      <c r="E90">
        <v>82</v>
      </c>
      <c r="F90" s="16" t="s">
        <v>96</v>
      </c>
      <c r="G90" t="s">
        <v>234</v>
      </c>
      <c r="H90" t="s">
        <v>92</v>
      </c>
      <c r="I90" s="16" t="s">
        <v>203</v>
      </c>
      <c r="J90" t="s">
        <v>276</v>
      </c>
      <c r="K90" s="13" t="s">
        <v>278</v>
      </c>
      <c r="L90" t="s">
        <v>37</v>
      </c>
      <c r="M90" t="s">
        <v>21</v>
      </c>
      <c r="N90" t="s">
        <v>32</v>
      </c>
      <c r="O90" t="s">
        <v>32</v>
      </c>
      <c r="P90" t="s">
        <v>32</v>
      </c>
      <c r="Q90" t="s">
        <v>273</v>
      </c>
      <c r="R90" t="s">
        <v>32</v>
      </c>
      <c r="S90" t="s">
        <v>32</v>
      </c>
      <c r="T90" t="s">
        <v>40</v>
      </c>
      <c r="U90" t="s">
        <v>37</v>
      </c>
      <c r="V90" t="s">
        <v>37</v>
      </c>
      <c r="W90" t="s">
        <v>35</v>
      </c>
    </row>
    <row r="91" spans="2:23">
      <c r="E91">
        <v>83</v>
      </c>
      <c r="F91" s="16" t="s">
        <v>134</v>
      </c>
      <c r="G91" t="s">
        <v>221</v>
      </c>
      <c r="H91" t="s">
        <v>85</v>
      </c>
      <c r="I91" s="16" t="s">
        <v>198</v>
      </c>
      <c r="J91" t="s">
        <v>276</v>
      </c>
      <c r="K91" s="13" t="s">
        <v>278</v>
      </c>
      <c r="L91" t="s">
        <v>35</v>
      </c>
      <c r="M91" t="s">
        <v>21</v>
      </c>
      <c r="N91" t="s">
        <v>32</v>
      </c>
      <c r="O91" t="s">
        <v>32</v>
      </c>
      <c r="P91" t="s">
        <v>273</v>
      </c>
      <c r="Q91" t="s">
        <v>28</v>
      </c>
      <c r="R91" t="s">
        <v>273</v>
      </c>
      <c r="S91" t="s">
        <v>273</v>
      </c>
      <c r="T91" t="s">
        <v>40</v>
      </c>
      <c r="U91" t="s">
        <v>37</v>
      </c>
      <c r="V91" t="s">
        <v>37</v>
      </c>
      <c r="W91" t="s">
        <v>277</v>
      </c>
    </row>
    <row r="92" spans="2:23">
      <c r="E92">
        <v>84</v>
      </c>
      <c r="F92" s="16" t="s">
        <v>133</v>
      </c>
      <c r="G92" t="s">
        <v>221</v>
      </c>
      <c r="H92" t="s">
        <v>85</v>
      </c>
      <c r="I92" s="16" t="s">
        <v>198</v>
      </c>
      <c r="J92" t="s">
        <v>276</v>
      </c>
      <c r="K92" s="13" t="s">
        <v>278</v>
      </c>
      <c r="L92" t="s">
        <v>35</v>
      </c>
      <c r="M92" t="s">
        <v>21</v>
      </c>
      <c r="N92" t="s">
        <v>32</v>
      </c>
      <c r="O92" t="s">
        <v>32</v>
      </c>
      <c r="P92" t="s">
        <v>273</v>
      </c>
      <c r="Q92" t="s">
        <v>28</v>
      </c>
      <c r="R92" t="s">
        <v>273</v>
      </c>
      <c r="S92" t="s">
        <v>273</v>
      </c>
      <c r="T92" t="s">
        <v>40</v>
      </c>
      <c r="U92" t="s">
        <v>37</v>
      </c>
      <c r="V92" t="s">
        <v>37</v>
      </c>
      <c r="W92" t="s">
        <v>277</v>
      </c>
    </row>
    <row r="93" spans="2:23">
      <c r="E93">
        <v>85</v>
      </c>
      <c r="F93" s="16" t="s">
        <v>153</v>
      </c>
      <c r="G93" t="s">
        <v>253</v>
      </c>
      <c r="H93" t="s">
        <v>118</v>
      </c>
      <c r="I93" s="16" t="s">
        <v>198</v>
      </c>
      <c r="J93" t="s">
        <v>11</v>
      </c>
      <c r="K93" s="13" t="s">
        <v>14</v>
      </c>
      <c r="L93" t="s">
        <v>35</v>
      </c>
      <c r="M93" t="s">
        <v>272</v>
      </c>
      <c r="N93" t="s">
        <v>273</v>
      </c>
      <c r="O93" t="s">
        <v>32</v>
      </c>
      <c r="P93" t="s">
        <v>32</v>
      </c>
      <c r="Q93" t="s">
        <v>273</v>
      </c>
      <c r="R93" t="s">
        <v>273</v>
      </c>
      <c r="S93" t="s">
        <v>32</v>
      </c>
      <c r="T93" t="s">
        <v>42</v>
      </c>
      <c r="U93" t="s">
        <v>35</v>
      </c>
      <c r="V93" t="s">
        <v>35</v>
      </c>
      <c r="W93" t="s">
        <v>277</v>
      </c>
    </row>
    <row r="94" spans="2:23" ht="14.4">
      <c r="B94"/>
      <c r="C94"/>
      <c r="D94"/>
      <c r="F94" s="16"/>
      <c r="I94" s="16"/>
      <c r="K94" s="13"/>
    </row>
  </sheetData>
  <phoneticPr fontId="18" type="noConversion"/>
  <conditionalFormatting sqref="N9 N10:S94">
    <cfRule type="containsText" dxfId="36" priority="7" operator="containsText" text="Technically feasible">
      <formula>NOT(ISERROR(SEARCH("Technically feasible",N9)))</formula>
    </cfRule>
    <cfRule type="containsText" dxfId="35" priority="8" operator="containsText" text="Not feasible">
      <formula>NOT(ISERROR(SEARCH("Not feasible",N9)))</formula>
    </cfRule>
    <cfRule type="containsText" dxfId="34" priority="9" operator="containsText" text="Feasible &amp; demonstrated">
      <formula>NOT(ISERROR(SEARCH("Feasible &amp; demonstrated",N9)))</formula>
    </cfRule>
  </conditionalFormatting>
  <conditionalFormatting sqref="O9:S9">
    <cfRule type="containsText" dxfId="33" priority="4" operator="containsText" text="Technically feasible">
      <formula>NOT(ISERROR(SEARCH("Technically feasible",O9)))</formula>
    </cfRule>
    <cfRule type="containsText" dxfId="32" priority="5" operator="containsText" text="Not feasible">
      <formula>NOT(ISERROR(SEARCH("Not feasible",O9)))</formula>
    </cfRule>
    <cfRule type="containsText" dxfId="31" priority="6" operator="containsText" text="Feasible &amp; demonstrated">
      <formula>NOT(ISERROR(SEARCH("Feasible &amp; demonstrated",O9)))</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8:E22"/>
  <sheetViews>
    <sheetView workbookViewId="0">
      <selection activeCell="B15" sqref="B15"/>
    </sheetView>
  </sheetViews>
  <sheetFormatPr defaultColWidth="8.88671875" defaultRowHeight="14.4"/>
  <cols>
    <col min="1" max="4" width="2.5546875" style="87" customWidth="1"/>
    <col min="5" max="5" width="20.5546875" style="87" customWidth="1"/>
    <col min="6" max="16384" width="8.88671875" style="87"/>
  </cols>
  <sheetData>
    <row r="8" spans="2:5" ht="15.6">
      <c r="B8" s="92" t="s">
        <v>279</v>
      </c>
    </row>
    <row r="9" spans="2:5" ht="21">
      <c r="B9" s="86" t="s">
        <v>280</v>
      </c>
    </row>
    <row r="14" spans="2:5" ht="18">
      <c r="B14" s="91" t="str">
        <f>_Cover!B14</f>
        <v>IESO DER Potential Study - Measure List and Pre-Assessment</v>
      </c>
    </row>
    <row r="15" spans="2:5">
      <c r="B15" s="89" t="str">
        <f ca="1">HYPERLINK("#"&amp;CELL("address", _Contents!B3 ), "Go to Table of Contents")</f>
        <v>Go to Table of Contents</v>
      </c>
      <c r="C15" s="89"/>
      <c r="D15" s="89"/>
      <c r="E15" s="89"/>
    </row>
    <row r="22" spans="2:2">
      <c r="B22" s="90" t="s">
        <v>80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5"/>
  <sheetViews>
    <sheetView workbookViewId="0">
      <selection activeCell="O14" sqref="O14"/>
    </sheetView>
  </sheetViews>
  <sheetFormatPr defaultColWidth="9.44140625" defaultRowHeight="14.4"/>
  <cols>
    <col min="1" max="1" width="2.5546875" style="19" customWidth="1"/>
    <col min="2" max="2" width="2.5546875" style="26" customWidth="1"/>
    <col min="3" max="3" width="2.5546875" style="24" customWidth="1"/>
    <col min="4" max="4" width="2.5546875" style="29" customWidth="1"/>
    <col min="5" max="5" width="6.109375" style="19" customWidth="1"/>
    <col min="6" max="6" width="40.5546875" style="19" customWidth="1"/>
    <col min="7" max="7" width="31.109375" style="21" bestFit="1" customWidth="1"/>
    <col min="8" max="8" width="21.33203125" style="8" bestFit="1" customWidth="1"/>
    <col min="9" max="9" width="13.44140625" style="8" customWidth="1"/>
    <col min="10" max="10" width="10.6640625" style="8" customWidth="1"/>
    <col min="11" max="11" width="11.44140625" style="21" customWidth="1"/>
    <col min="12" max="12" width="13.5546875" style="21" customWidth="1"/>
    <col min="13" max="13" width="12.6640625" style="19" customWidth="1"/>
    <col min="14" max="14" width="14.44140625" style="57" customWidth="1"/>
    <col min="15" max="15" width="17.33203125" style="19" customWidth="1"/>
    <col min="16" max="16" width="15" style="19" customWidth="1"/>
    <col min="17" max="17" width="151.109375" style="19" bestFit="1" customWidth="1"/>
    <col min="18" max="16384" width="9.44140625" style="19"/>
  </cols>
  <sheetData>
    <row r="1" spans="2:17" ht="12">
      <c r="B1" s="23" t="s">
        <v>280</v>
      </c>
      <c r="H1" s="21"/>
      <c r="I1" s="21"/>
      <c r="J1" s="21"/>
    </row>
    <row r="2" spans="2:17" ht="12">
      <c r="B2" s="25" t="str">
        <f>_Cover!B14</f>
        <v>IESO DER Potential Study - Measure List and Pre-Assessment</v>
      </c>
      <c r="G2" s="22"/>
      <c r="H2" s="19"/>
      <c r="I2" s="19"/>
      <c r="J2" s="19"/>
      <c r="K2" s="19"/>
      <c r="L2" s="19"/>
    </row>
    <row r="3" spans="2:17" ht="12">
      <c r="B3" s="85" t="str">
        <f ca="1">HYPERLINK("#"&amp;CELL("address", _Contents!B3 ), "Go to Table of Contents")</f>
        <v>Go to Table of Contents</v>
      </c>
      <c r="C3" s="85"/>
      <c r="D3" s="85"/>
      <c r="E3" s="85"/>
      <c r="F3" s="85"/>
      <c r="G3" s="19"/>
      <c r="H3" s="19"/>
      <c r="I3" s="19"/>
      <c r="J3" s="19"/>
      <c r="K3" s="19"/>
      <c r="L3" s="19"/>
    </row>
    <row r="4" spans="2:17" ht="12">
      <c r="G4" s="19"/>
      <c r="H4" s="19"/>
      <c r="I4" s="19"/>
      <c r="J4" s="19"/>
      <c r="K4" s="19"/>
      <c r="L4" s="19"/>
      <c r="P4" s="95"/>
      <c r="Q4" s="94"/>
    </row>
    <row r="5" spans="2:17" ht="12">
      <c r="G5" s="19"/>
      <c r="H5" s="19"/>
      <c r="I5" s="19"/>
      <c r="J5" s="19"/>
      <c r="K5" s="19"/>
      <c r="L5" s="19"/>
      <c r="P5" s="95"/>
    </row>
    <row r="6" spans="2:17" ht="12" customHeight="1">
      <c r="G6" s="19"/>
      <c r="H6" s="19"/>
      <c r="I6" s="19"/>
      <c r="J6" s="19"/>
      <c r="K6" s="19"/>
      <c r="L6" s="19"/>
    </row>
    <row r="7" spans="2:17" ht="12">
      <c r="G7" s="19"/>
      <c r="H7" s="19"/>
      <c r="I7" s="19"/>
      <c r="J7" s="19"/>
      <c r="K7" s="19"/>
      <c r="L7" s="19"/>
    </row>
    <row r="8" spans="2:17">
      <c r="E8" s="27" t="s">
        <v>255</v>
      </c>
      <c r="F8" s="27"/>
      <c r="I8" s="31" t="s">
        <v>281</v>
      </c>
      <c r="J8" s="28"/>
      <c r="K8" s="28"/>
      <c r="L8" s="28"/>
      <c r="M8" s="28"/>
      <c r="N8" s="28"/>
      <c r="O8" s="28"/>
    </row>
    <row r="9" spans="2:17" s="61" customFormat="1" ht="48">
      <c r="B9" s="58"/>
      <c r="C9" s="59"/>
      <c r="D9" s="60"/>
      <c r="E9" s="20" t="s">
        <v>188</v>
      </c>
      <c r="F9" s="20" t="s">
        <v>83</v>
      </c>
      <c r="G9" s="20" t="s">
        <v>191</v>
      </c>
      <c r="H9" s="17" t="s">
        <v>190</v>
      </c>
      <c r="I9" s="20" t="s">
        <v>47</v>
      </c>
      <c r="J9" s="20" t="s">
        <v>54</v>
      </c>
      <c r="K9" s="20" t="s">
        <v>58</v>
      </c>
      <c r="L9" s="20" t="s">
        <v>62</v>
      </c>
      <c r="M9" s="20" t="s">
        <v>66</v>
      </c>
      <c r="N9" s="20" t="s">
        <v>282</v>
      </c>
      <c r="O9" s="20" t="s">
        <v>74</v>
      </c>
      <c r="P9" s="20" t="s">
        <v>283</v>
      </c>
      <c r="Q9" s="20" t="s">
        <v>284</v>
      </c>
    </row>
    <row r="10" spans="2:17">
      <c r="D10" s="30"/>
      <c r="E10">
        <v>1</v>
      </c>
      <c r="F10" s="16" t="s">
        <v>181</v>
      </c>
      <c r="G10" s="16" t="s">
        <v>193</v>
      </c>
      <c r="H10" t="s">
        <v>118</v>
      </c>
      <c r="I10" s="42" t="s">
        <v>50</v>
      </c>
      <c r="J10" s="42" t="s">
        <v>48</v>
      </c>
      <c r="K10" s="42" t="s">
        <v>52</v>
      </c>
      <c r="L10" s="42" t="s">
        <v>48</v>
      </c>
      <c r="M10" s="42" t="s">
        <v>52</v>
      </c>
      <c r="N10" s="42" t="s">
        <v>50</v>
      </c>
      <c r="O10" s="42" t="s">
        <v>50</v>
      </c>
      <c r="P10" s="21" t="s">
        <v>37</v>
      </c>
      <c r="Q10" s="50" t="s">
        <v>285</v>
      </c>
    </row>
    <row r="11" spans="2:17">
      <c r="D11" s="30"/>
      <c r="E11">
        <v>2</v>
      </c>
      <c r="F11" s="16" t="s">
        <v>184</v>
      </c>
      <c r="G11" s="16" t="s">
        <v>193</v>
      </c>
      <c r="H11" t="s">
        <v>118</v>
      </c>
      <c r="I11" s="42" t="s">
        <v>50</v>
      </c>
      <c r="J11" s="42" t="s">
        <v>50</v>
      </c>
      <c r="K11" s="42" t="s">
        <v>52</v>
      </c>
      <c r="L11" s="42" t="s">
        <v>50</v>
      </c>
      <c r="M11" s="42" t="s">
        <v>52</v>
      </c>
      <c r="N11" s="42" t="s">
        <v>50</v>
      </c>
      <c r="O11" s="42" t="s">
        <v>50</v>
      </c>
      <c r="P11" s="21" t="s">
        <v>35</v>
      </c>
      <c r="Q11" s="50" t="s">
        <v>286</v>
      </c>
    </row>
    <row r="12" spans="2:17">
      <c r="D12" s="30"/>
      <c r="E12">
        <v>3</v>
      </c>
      <c r="F12" s="16" t="s">
        <v>182</v>
      </c>
      <c r="G12" s="16" t="s">
        <v>193</v>
      </c>
      <c r="H12" t="s">
        <v>118</v>
      </c>
      <c r="I12" s="42" t="s">
        <v>50</v>
      </c>
      <c r="J12" s="42" t="s">
        <v>50</v>
      </c>
      <c r="K12" s="42" t="s">
        <v>52</v>
      </c>
      <c r="L12" s="42" t="s">
        <v>48</v>
      </c>
      <c r="M12" s="42" t="s">
        <v>52</v>
      </c>
      <c r="N12" s="42" t="s">
        <v>50</v>
      </c>
      <c r="O12" s="42" t="s">
        <v>50</v>
      </c>
      <c r="P12" s="21" t="s">
        <v>35</v>
      </c>
      <c r="Q12" s="50" t="s">
        <v>287</v>
      </c>
    </row>
    <row r="13" spans="2:17">
      <c r="D13" s="30"/>
      <c r="E13">
        <v>4</v>
      </c>
      <c r="F13" s="16" t="s">
        <v>183</v>
      </c>
      <c r="G13" s="16" t="s">
        <v>193</v>
      </c>
      <c r="H13" t="s">
        <v>118</v>
      </c>
      <c r="I13" s="42" t="s">
        <v>50</v>
      </c>
      <c r="J13" s="42" t="s">
        <v>48</v>
      </c>
      <c r="K13" s="42" t="s">
        <v>52</v>
      </c>
      <c r="L13" s="42" t="s">
        <v>48</v>
      </c>
      <c r="M13" s="42" t="s">
        <v>52</v>
      </c>
      <c r="N13" s="42" t="s">
        <v>50</v>
      </c>
      <c r="O13" s="42" t="s">
        <v>50</v>
      </c>
      <c r="P13" s="21" t="s">
        <v>37</v>
      </c>
      <c r="Q13" s="50" t="s">
        <v>288</v>
      </c>
    </row>
    <row r="14" spans="2:17">
      <c r="D14" s="30"/>
      <c r="E14">
        <v>5</v>
      </c>
      <c r="F14" s="16" t="s">
        <v>148</v>
      </c>
      <c r="G14" s="16" t="s">
        <v>198</v>
      </c>
      <c r="H14" t="s">
        <v>118</v>
      </c>
      <c r="I14" s="42" t="s">
        <v>50</v>
      </c>
      <c r="J14" s="42" t="s">
        <v>50</v>
      </c>
      <c r="K14" s="42" t="s">
        <v>48</v>
      </c>
      <c r="L14" s="42" t="s">
        <v>50</v>
      </c>
      <c r="M14" s="42" t="s">
        <v>52</v>
      </c>
      <c r="N14" s="42" t="s">
        <v>52</v>
      </c>
      <c r="O14" s="42" t="s">
        <v>50</v>
      </c>
      <c r="P14" s="21" t="s">
        <v>35</v>
      </c>
      <c r="Q14" s="50" t="s">
        <v>289</v>
      </c>
    </row>
    <row r="15" spans="2:17">
      <c r="D15" s="30"/>
      <c r="E15">
        <v>6</v>
      </c>
      <c r="F15" s="16" t="s">
        <v>150</v>
      </c>
      <c r="G15" s="16" t="s">
        <v>198</v>
      </c>
      <c r="H15" t="s">
        <v>118</v>
      </c>
      <c r="I15" s="42" t="s">
        <v>50</v>
      </c>
      <c r="J15" s="42" t="s">
        <v>50</v>
      </c>
      <c r="K15" s="42" t="s">
        <v>52</v>
      </c>
      <c r="L15" s="42" t="s">
        <v>50</v>
      </c>
      <c r="M15" s="42" t="s">
        <v>52</v>
      </c>
      <c r="N15" s="42" t="s">
        <v>50</v>
      </c>
      <c r="O15" s="42" t="s">
        <v>52</v>
      </c>
      <c r="P15" s="21" t="s">
        <v>35</v>
      </c>
      <c r="Q15" s="50" t="s">
        <v>290</v>
      </c>
    </row>
    <row r="16" spans="2:17">
      <c r="D16" s="30"/>
      <c r="E16">
        <v>7</v>
      </c>
      <c r="F16" s="16" t="s">
        <v>151</v>
      </c>
      <c r="G16" s="16" t="s">
        <v>198</v>
      </c>
      <c r="H16" t="s">
        <v>118</v>
      </c>
      <c r="I16" s="42" t="s">
        <v>50</v>
      </c>
      <c r="J16" s="21" t="s">
        <v>50</v>
      </c>
      <c r="K16" s="21" t="s">
        <v>48</v>
      </c>
      <c r="L16" s="21" t="s">
        <v>48</v>
      </c>
      <c r="M16" s="21" t="s">
        <v>52</v>
      </c>
      <c r="N16" s="21" t="s">
        <v>50</v>
      </c>
      <c r="O16" s="21" t="s">
        <v>50</v>
      </c>
      <c r="P16" s="21" t="s">
        <v>37</v>
      </c>
      <c r="Q16" s="50" t="s">
        <v>291</v>
      </c>
    </row>
    <row r="17" spans="4:17">
      <c r="D17" s="30"/>
      <c r="E17">
        <v>8</v>
      </c>
      <c r="F17" s="16" t="s">
        <v>152</v>
      </c>
      <c r="G17" s="16" t="s">
        <v>198</v>
      </c>
      <c r="H17" t="s">
        <v>118</v>
      </c>
      <c r="I17" s="42" t="s">
        <v>50</v>
      </c>
      <c r="J17" s="21" t="s">
        <v>48</v>
      </c>
      <c r="K17" s="21" t="s">
        <v>50</v>
      </c>
      <c r="L17" s="21" t="s">
        <v>48</v>
      </c>
      <c r="M17" s="21" t="s">
        <v>48</v>
      </c>
      <c r="N17" s="21" t="s">
        <v>50</v>
      </c>
      <c r="O17" s="21" t="s">
        <v>52</v>
      </c>
      <c r="P17" s="21" t="s">
        <v>37</v>
      </c>
      <c r="Q17" s="50" t="s">
        <v>292</v>
      </c>
    </row>
    <row r="18" spans="4:17">
      <c r="D18" s="30"/>
      <c r="E18">
        <v>9</v>
      </c>
      <c r="F18" s="16" t="s">
        <v>149</v>
      </c>
      <c r="G18" s="16" t="s">
        <v>198</v>
      </c>
      <c r="H18" t="s">
        <v>118</v>
      </c>
      <c r="I18" s="42" t="s">
        <v>50</v>
      </c>
      <c r="J18" s="21" t="s">
        <v>48</v>
      </c>
      <c r="K18" s="21" t="s">
        <v>50</v>
      </c>
      <c r="L18" s="21" t="s">
        <v>48</v>
      </c>
      <c r="M18" s="21" t="s">
        <v>52</v>
      </c>
      <c r="N18" s="21" t="s">
        <v>50</v>
      </c>
      <c r="O18" s="21" t="s">
        <v>52</v>
      </c>
      <c r="P18" s="21" t="s">
        <v>37</v>
      </c>
      <c r="Q18" s="50" t="s">
        <v>293</v>
      </c>
    </row>
    <row r="19" spans="4:17">
      <c r="D19" s="30"/>
      <c r="E19">
        <v>10</v>
      </c>
      <c r="F19" s="16" t="s">
        <v>120</v>
      </c>
      <c r="G19" s="16" t="s">
        <v>203</v>
      </c>
      <c r="H19" t="s">
        <v>118</v>
      </c>
      <c r="I19" s="42" t="s">
        <v>50</v>
      </c>
      <c r="J19" s="21" t="s">
        <v>50</v>
      </c>
      <c r="K19" s="21" t="s">
        <v>52</v>
      </c>
      <c r="L19" s="21" t="s">
        <v>52</v>
      </c>
      <c r="M19" s="21" t="s">
        <v>52</v>
      </c>
      <c r="N19" s="21" t="s">
        <v>52</v>
      </c>
      <c r="O19" s="21" t="s">
        <v>52</v>
      </c>
      <c r="P19" s="21" t="s">
        <v>35</v>
      </c>
      <c r="Q19" s="50" t="s">
        <v>294</v>
      </c>
    </row>
    <row r="20" spans="4:17">
      <c r="D20" s="30"/>
      <c r="E20">
        <v>11</v>
      </c>
      <c r="F20" s="16" t="s">
        <v>119</v>
      </c>
      <c r="G20" s="16" t="s">
        <v>203</v>
      </c>
      <c r="H20" t="s">
        <v>118</v>
      </c>
      <c r="I20" s="42" t="s">
        <v>50</v>
      </c>
      <c r="J20" s="21" t="s">
        <v>48</v>
      </c>
      <c r="K20" s="21" t="s">
        <v>50</v>
      </c>
      <c r="L20" s="21" t="s">
        <v>48</v>
      </c>
      <c r="M20" s="21" t="s">
        <v>50</v>
      </c>
      <c r="N20" s="21" t="s">
        <v>52</v>
      </c>
      <c r="O20" s="21" t="s">
        <v>52</v>
      </c>
      <c r="P20" s="21" t="s">
        <v>37</v>
      </c>
      <c r="Q20" s="50" t="s">
        <v>288</v>
      </c>
    </row>
    <row r="21" spans="4:17">
      <c r="D21" s="30"/>
      <c r="E21">
        <v>12</v>
      </c>
      <c r="F21" s="16" t="s">
        <v>161</v>
      </c>
      <c r="G21" s="16" t="s">
        <v>198</v>
      </c>
      <c r="H21" t="s">
        <v>154</v>
      </c>
      <c r="I21" s="42" t="s">
        <v>52</v>
      </c>
      <c r="J21" s="21" t="s">
        <v>50</v>
      </c>
      <c r="K21" s="21" t="s">
        <v>50</v>
      </c>
      <c r="L21" s="21" t="s">
        <v>52</v>
      </c>
      <c r="M21" s="21" t="s">
        <v>52</v>
      </c>
      <c r="N21" s="21" t="s">
        <v>50</v>
      </c>
      <c r="O21" s="21" t="s">
        <v>52</v>
      </c>
      <c r="P21" s="21" t="s">
        <v>35</v>
      </c>
      <c r="Q21" s="50" t="s">
        <v>295</v>
      </c>
    </row>
    <row r="22" spans="4:17">
      <c r="D22" s="30"/>
      <c r="E22">
        <v>13</v>
      </c>
      <c r="F22" s="16" t="s">
        <v>160</v>
      </c>
      <c r="G22" s="16" t="s">
        <v>198</v>
      </c>
      <c r="H22" t="s">
        <v>154</v>
      </c>
      <c r="I22" s="42" t="s">
        <v>52</v>
      </c>
      <c r="J22" s="21" t="s">
        <v>48</v>
      </c>
      <c r="K22" s="21" t="s">
        <v>50</v>
      </c>
      <c r="L22" s="21" t="s">
        <v>50</v>
      </c>
      <c r="M22" s="21" t="s">
        <v>52</v>
      </c>
      <c r="N22" s="21" t="s">
        <v>50</v>
      </c>
      <c r="O22" s="21" t="s">
        <v>52</v>
      </c>
      <c r="P22" s="21" t="s">
        <v>37</v>
      </c>
      <c r="Q22" s="50" t="s">
        <v>296</v>
      </c>
    </row>
    <row r="23" spans="4:17">
      <c r="D23" s="30"/>
      <c r="E23">
        <v>14</v>
      </c>
      <c r="F23" s="16" t="s">
        <v>162</v>
      </c>
      <c r="G23" s="16" t="s">
        <v>198</v>
      </c>
      <c r="H23" t="s">
        <v>154</v>
      </c>
      <c r="I23" s="42" t="s">
        <v>52</v>
      </c>
      <c r="J23" s="21" t="s">
        <v>48</v>
      </c>
      <c r="K23" s="21" t="s">
        <v>50</v>
      </c>
      <c r="L23" s="21" t="s">
        <v>50</v>
      </c>
      <c r="M23" s="21" t="s">
        <v>48</v>
      </c>
      <c r="N23" s="21" t="s">
        <v>50</v>
      </c>
      <c r="O23" s="21" t="s">
        <v>52</v>
      </c>
      <c r="P23" s="21" t="s">
        <v>37</v>
      </c>
      <c r="Q23" s="50" t="s">
        <v>297</v>
      </c>
    </row>
    <row r="24" spans="4:17">
      <c r="D24" s="30"/>
      <c r="E24">
        <v>15</v>
      </c>
      <c r="F24" s="16" t="s">
        <v>163</v>
      </c>
      <c r="G24" s="16" t="s">
        <v>198</v>
      </c>
      <c r="H24" t="s">
        <v>154</v>
      </c>
      <c r="I24" s="42" t="s">
        <v>50</v>
      </c>
      <c r="J24" s="21" t="s">
        <v>50</v>
      </c>
      <c r="K24" s="21" t="s">
        <v>50</v>
      </c>
      <c r="L24" s="21" t="s">
        <v>50</v>
      </c>
      <c r="M24" s="21" t="s">
        <v>48</v>
      </c>
      <c r="N24" s="21" t="s">
        <v>50</v>
      </c>
      <c r="O24" s="21" t="s">
        <v>52</v>
      </c>
      <c r="P24" s="21" t="s">
        <v>35</v>
      </c>
      <c r="Q24" s="50" t="s">
        <v>298</v>
      </c>
    </row>
    <row r="25" spans="4:17">
      <c r="D25" s="30"/>
      <c r="E25">
        <v>16</v>
      </c>
      <c r="F25" s="16" t="s">
        <v>164</v>
      </c>
      <c r="G25" s="16" t="s">
        <v>198</v>
      </c>
      <c r="H25" t="s">
        <v>154</v>
      </c>
      <c r="I25" s="42" t="s">
        <v>50</v>
      </c>
      <c r="J25" s="21" t="s">
        <v>50</v>
      </c>
      <c r="K25" s="21" t="s">
        <v>50</v>
      </c>
      <c r="L25" s="21" t="s">
        <v>52</v>
      </c>
      <c r="M25" s="21" t="s">
        <v>48</v>
      </c>
      <c r="N25" s="21" t="s">
        <v>50</v>
      </c>
      <c r="O25" s="21" t="s">
        <v>52</v>
      </c>
      <c r="P25" s="21" t="s">
        <v>35</v>
      </c>
      <c r="Q25" s="50" t="s">
        <v>299</v>
      </c>
    </row>
    <row r="26" spans="4:17">
      <c r="D26" s="30"/>
      <c r="E26">
        <v>17</v>
      </c>
      <c r="F26" s="16" t="s">
        <v>165</v>
      </c>
      <c r="G26" s="16" t="s">
        <v>198</v>
      </c>
      <c r="H26" t="s">
        <v>154</v>
      </c>
      <c r="I26" s="42" t="s">
        <v>50</v>
      </c>
      <c r="J26" s="21" t="s">
        <v>50</v>
      </c>
      <c r="K26" s="21" t="s">
        <v>50</v>
      </c>
      <c r="L26" s="21" t="s">
        <v>52</v>
      </c>
      <c r="M26" s="21" t="s">
        <v>50</v>
      </c>
      <c r="N26" s="21" t="s">
        <v>50</v>
      </c>
      <c r="O26" s="21" t="s">
        <v>52</v>
      </c>
      <c r="P26" s="21" t="s">
        <v>35</v>
      </c>
      <c r="Q26" s="50" t="s">
        <v>300</v>
      </c>
    </row>
    <row r="27" spans="4:17">
      <c r="D27" s="30"/>
      <c r="E27">
        <v>18</v>
      </c>
      <c r="F27" s="16" t="s">
        <v>166</v>
      </c>
      <c r="G27" s="16" t="s">
        <v>198</v>
      </c>
      <c r="H27" t="s">
        <v>154</v>
      </c>
      <c r="I27" s="42" t="s">
        <v>50</v>
      </c>
      <c r="J27" s="21" t="s">
        <v>50</v>
      </c>
      <c r="K27" s="21" t="s">
        <v>50</v>
      </c>
      <c r="L27" s="21" t="s">
        <v>50</v>
      </c>
      <c r="M27" s="21" t="s">
        <v>48</v>
      </c>
      <c r="N27" s="21" t="s">
        <v>50</v>
      </c>
      <c r="O27" s="21" t="s">
        <v>52</v>
      </c>
      <c r="P27" s="21" t="s">
        <v>35</v>
      </c>
      <c r="Q27" s="50" t="s">
        <v>298</v>
      </c>
    </row>
    <row r="28" spans="4:17">
      <c r="D28" s="30"/>
      <c r="E28">
        <v>19</v>
      </c>
      <c r="F28" s="16" t="s">
        <v>167</v>
      </c>
      <c r="G28" s="16" t="s">
        <v>198</v>
      </c>
      <c r="H28" t="s">
        <v>154</v>
      </c>
      <c r="I28" s="42" t="s">
        <v>50</v>
      </c>
      <c r="J28" s="21" t="s">
        <v>50</v>
      </c>
      <c r="K28" s="21" t="s">
        <v>50</v>
      </c>
      <c r="L28" s="21" t="s">
        <v>52</v>
      </c>
      <c r="M28" s="21" t="s">
        <v>48</v>
      </c>
      <c r="N28" s="21" t="s">
        <v>50</v>
      </c>
      <c r="O28" s="21" t="s">
        <v>52</v>
      </c>
      <c r="P28" s="21" t="s">
        <v>35</v>
      </c>
      <c r="Q28" s="50" t="s">
        <v>299</v>
      </c>
    </row>
    <row r="29" spans="4:17">
      <c r="D29" s="30"/>
      <c r="E29">
        <v>20</v>
      </c>
      <c r="F29" s="16" t="s">
        <v>157</v>
      </c>
      <c r="G29" s="16" t="s">
        <v>198</v>
      </c>
      <c r="H29" t="s">
        <v>154</v>
      </c>
      <c r="I29" s="42" t="s">
        <v>50</v>
      </c>
      <c r="J29" s="21" t="s">
        <v>50</v>
      </c>
      <c r="K29" s="21" t="s">
        <v>50</v>
      </c>
      <c r="L29" s="21" t="s">
        <v>52</v>
      </c>
      <c r="M29" s="21" t="s">
        <v>50</v>
      </c>
      <c r="N29" s="21" t="s">
        <v>50</v>
      </c>
      <c r="O29" s="21" t="s">
        <v>52</v>
      </c>
      <c r="P29" s="21" t="s">
        <v>35</v>
      </c>
      <c r="Q29" s="50" t="s">
        <v>300</v>
      </c>
    </row>
    <row r="30" spans="4:17">
      <c r="D30" s="30"/>
      <c r="E30">
        <v>21</v>
      </c>
      <c r="F30" s="16" t="s">
        <v>158</v>
      </c>
      <c r="G30" s="16" t="s">
        <v>198</v>
      </c>
      <c r="H30" t="s">
        <v>154</v>
      </c>
      <c r="I30" s="42" t="s">
        <v>50</v>
      </c>
      <c r="J30" s="21" t="s">
        <v>50</v>
      </c>
      <c r="K30" s="21" t="s">
        <v>50</v>
      </c>
      <c r="L30" s="21" t="s">
        <v>50</v>
      </c>
      <c r="M30" s="21" t="s">
        <v>48</v>
      </c>
      <c r="N30" s="21" t="s">
        <v>50</v>
      </c>
      <c r="O30" s="21" t="s">
        <v>52</v>
      </c>
      <c r="P30" s="21" t="s">
        <v>35</v>
      </c>
      <c r="Q30" s="50" t="s">
        <v>298</v>
      </c>
    </row>
    <row r="31" spans="4:17">
      <c r="D31" s="30"/>
      <c r="E31">
        <v>22</v>
      </c>
      <c r="F31" s="16" t="s">
        <v>159</v>
      </c>
      <c r="G31" s="16" t="s">
        <v>198</v>
      </c>
      <c r="H31" s="51" t="s">
        <v>154</v>
      </c>
      <c r="I31" s="42" t="s">
        <v>50</v>
      </c>
      <c r="J31" s="21" t="s">
        <v>50</v>
      </c>
      <c r="K31" s="21" t="s">
        <v>50</v>
      </c>
      <c r="L31" s="21" t="s">
        <v>52</v>
      </c>
      <c r="M31" s="21" t="s">
        <v>48</v>
      </c>
      <c r="N31" s="21" t="s">
        <v>50</v>
      </c>
      <c r="O31" s="21" t="s">
        <v>52</v>
      </c>
      <c r="P31" s="21" t="s">
        <v>35</v>
      </c>
      <c r="Q31" s="50" t="s">
        <v>299</v>
      </c>
    </row>
    <row r="32" spans="4:17">
      <c r="D32" s="30"/>
      <c r="E32">
        <v>23</v>
      </c>
      <c r="F32" s="16" t="s">
        <v>168</v>
      </c>
      <c r="G32" s="16" t="s">
        <v>198</v>
      </c>
      <c r="H32" s="51" t="s">
        <v>154</v>
      </c>
      <c r="I32" s="42" t="s">
        <v>50</v>
      </c>
      <c r="J32" s="21" t="s">
        <v>50</v>
      </c>
      <c r="K32" s="21" t="s">
        <v>50</v>
      </c>
      <c r="L32" s="21" t="s">
        <v>52</v>
      </c>
      <c r="M32" s="21" t="s">
        <v>50</v>
      </c>
      <c r="N32" s="21" t="s">
        <v>50</v>
      </c>
      <c r="O32" s="21" t="s">
        <v>52</v>
      </c>
      <c r="P32" s="21" t="s">
        <v>35</v>
      </c>
      <c r="Q32" s="50" t="s">
        <v>300</v>
      </c>
    </row>
    <row r="33" spans="4:17">
      <c r="D33" s="30"/>
      <c r="E33">
        <v>24</v>
      </c>
      <c r="F33" s="16" t="s">
        <v>155</v>
      </c>
      <c r="G33" s="16" t="s">
        <v>198</v>
      </c>
      <c r="H33" s="51" t="s">
        <v>154</v>
      </c>
      <c r="I33" s="42" t="s">
        <v>52</v>
      </c>
      <c r="J33" s="21" t="s">
        <v>52</v>
      </c>
      <c r="K33" s="21" t="s">
        <v>50</v>
      </c>
      <c r="L33" s="21" t="s">
        <v>52</v>
      </c>
      <c r="M33" s="21" t="s">
        <v>50</v>
      </c>
      <c r="N33" s="21" t="s">
        <v>50</v>
      </c>
      <c r="O33" s="21" t="s">
        <v>52</v>
      </c>
      <c r="P33" s="21" t="s">
        <v>35</v>
      </c>
      <c r="Q33" s="50" t="s">
        <v>300</v>
      </c>
    </row>
    <row r="34" spans="4:17">
      <c r="D34" s="30"/>
      <c r="E34">
        <v>25</v>
      </c>
      <c r="F34" s="16" t="s">
        <v>156</v>
      </c>
      <c r="G34" s="16" t="s">
        <v>198</v>
      </c>
      <c r="H34" s="51" t="s">
        <v>154</v>
      </c>
      <c r="I34" s="42" t="s">
        <v>50</v>
      </c>
      <c r="J34" s="21" t="s">
        <v>50</v>
      </c>
      <c r="K34" s="21" t="s">
        <v>50</v>
      </c>
      <c r="L34" s="21" t="s">
        <v>52</v>
      </c>
      <c r="M34" s="21" t="s">
        <v>48</v>
      </c>
      <c r="N34" s="21" t="s">
        <v>50</v>
      </c>
      <c r="O34" s="21" t="s">
        <v>52</v>
      </c>
      <c r="P34" s="21" t="s">
        <v>35</v>
      </c>
      <c r="Q34" s="50" t="s">
        <v>299</v>
      </c>
    </row>
    <row r="35" spans="4:17">
      <c r="D35" s="30"/>
      <c r="E35">
        <v>26</v>
      </c>
      <c r="F35" s="16" t="s">
        <v>132</v>
      </c>
      <c r="G35" s="16" t="s">
        <v>198</v>
      </c>
      <c r="H35" t="s">
        <v>85</v>
      </c>
      <c r="I35" s="42" t="s">
        <v>52</v>
      </c>
      <c r="J35" s="21" t="s">
        <v>52</v>
      </c>
      <c r="K35" s="21" t="s">
        <v>50</v>
      </c>
      <c r="L35" s="21" t="s">
        <v>52</v>
      </c>
      <c r="M35" s="21" t="s">
        <v>52</v>
      </c>
      <c r="N35" s="21" t="s">
        <v>48</v>
      </c>
      <c r="O35" s="21" t="s">
        <v>52</v>
      </c>
      <c r="P35" s="21" t="s">
        <v>35</v>
      </c>
      <c r="Q35" s="50" t="s">
        <v>301</v>
      </c>
    </row>
    <row r="36" spans="4:17">
      <c r="D36" s="30"/>
      <c r="E36">
        <v>27</v>
      </c>
      <c r="F36" s="16" t="s">
        <v>135</v>
      </c>
      <c r="G36" s="16" t="s">
        <v>198</v>
      </c>
      <c r="H36" t="s">
        <v>85</v>
      </c>
      <c r="I36" s="42" t="s">
        <v>52</v>
      </c>
      <c r="J36" s="21" t="s">
        <v>50</v>
      </c>
      <c r="K36" s="21" t="s">
        <v>50</v>
      </c>
      <c r="L36" s="21" t="s">
        <v>50</v>
      </c>
      <c r="M36" s="21" t="s">
        <v>52</v>
      </c>
      <c r="N36" s="21" t="s">
        <v>48</v>
      </c>
      <c r="O36" s="21" t="s">
        <v>52</v>
      </c>
      <c r="P36" s="21" t="s">
        <v>35</v>
      </c>
      <c r="Q36" s="50" t="s">
        <v>302</v>
      </c>
    </row>
    <row r="37" spans="4:17">
      <c r="D37" s="30"/>
      <c r="E37">
        <v>28</v>
      </c>
      <c r="F37" s="16" t="s">
        <v>86</v>
      </c>
      <c r="G37" s="16" t="s">
        <v>203</v>
      </c>
      <c r="H37" t="s">
        <v>85</v>
      </c>
      <c r="I37" s="42" t="s">
        <v>52</v>
      </c>
      <c r="J37" s="21" t="s">
        <v>52</v>
      </c>
      <c r="K37" s="21" t="s">
        <v>50</v>
      </c>
      <c r="L37" s="21" t="s">
        <v>52</v>
      </c>
      <c r="M37" s="21" t="s">
        <v>52</v>
      </c>
      <c r="N37" s="21" t="s">
        <v>48</v>
      </c>
      <c r="O37" s="21" t="s">
        <v>52</v>
      </c>
      <c r="P37" s="21" t="s">
        <v>35</v>
      </c>
      <c r="Q37" s="50" t="s">
        <v>302</v>
      </c>
    </row>
    <row r="38" spans="4:17">
      <c r="D38" s="30"/>
      <c r="E38">
        <v>29</v>
      </c>
      <c r="F38" s="16" t="s">
        <v>88</v>
      </c>
      <c r="G38" s="16" t="s">
        <v>203</v>
      </c>
      <c r="H38" t="s">
        <v>85</v>
      </c>
      <c r="I38" s="42" t="s">
        <v>50</v>
      </c>
      <c r="J38" s="21" t="s">
        <v>48</v>
      </c>
      <c r="K38" s="21" t="s">
        <v>50</v>
      </c>
      <c r="L38" s="21" t="s">
        <v>50</v>
      </c>
      <c r="M38" s="21" t="s">
        <v>52</v>
      </c>
      <c r="N38" s="21" t="s">
        <v>48</v>
      </c>
      <c r="O38" s="21" t="s">
        <v>52</v>
      </c>
      <c r="P38" s="21" t="s">
        <v>37</v>
      </c>
      <c r="Q38" s="50" t="s">
        <v>303</v>
      </c>
    </row>
    <row r="39" spans="4:17">
      <c r="D39" s="30"/>
      <c r="E39">
        <v>30</v>
      </c>
      <c r="F39" s="16" t="s">
        <v>89</v>
      </c>
      <c r="G39" s="16" t="s">
        <v>203</v>
      </c>
      <c r="H39" t="s">
        <v>85</v>
      </c>
      <c r="I39" s="42" t="s">
        <v>48</v>
      </c>
      <c r="J39" s="21" t="s">
        <v>50</v>
      </c>
      <c r="K39" s="21" t="s">
        <v>48</v>
      </c>
      <c r="L39" s="21" t="s">
        <v>50</v>
      </c>
      <c r="M39" s="21" t="s">
        <v>52</v>
      </c>
      <c r="N39" s="21" t="s">
        <v>48</v>
      </c>
      <c r="O39" s="21" t="s">
        <v>52</v>
      </c>
      <c r="P39" s="21" t="s">
        <v>35</v>
      </c>
      <c r="Q39" s="50" t="s">
        <v>304</v>
      </c>
    </row>
    <row r="40" spans="4:17">
      <c r="D40" s="30"/>
      <c r="E40">
        <v>31</v>
      </c>
      <c r="F40" s="16" t="s">
        <v>90</v>
      </c>
      <c r="G40" s="16" t="s">
        <v>203</v>
      </c>
      <c r="H40" t="s">
        <v>85</v>
      </c>
      <c r="I40" s="42" t="s">
        <v>48</v>
      </c>
      <c r="J40" s="21" t="s">
        <v>50</v>
      </c>
      <c r="K40" s="21" t="s">
        <v>48</v>
      </c>
      <c r="L40" s="21" t="s">
        <v>48</v>
      </c>
      <c r="M40" s="21" t="s">
        <v>52</v>
      </c>
      <c r="N40" s="21" t="s">
        <v>48</v>
      </c>
      <c r="O40" s="21" t="s">
        <v>52</v>
      </c>
      <c r="P40" s="21" t="s">
        <v>35</v>
      </c>
      <c r="Q40" s="50" t="s">
        <v>304</v>
      </c>
    </row>
    <row r="41" spans="4:17">
      <c r="D41" s="30"/>
      <c r="E41">
        <v>32</v>
      </c>
      <c r="F41" s="16" t="s">
        <v>91</v>
      </c>
      <c r="G41" s="16" t="s">
        <v>203</v>
      </c>
      <c r="H41" t="s">
        <v>85</v>
      </c>
      <c r="I41" s="35" t="s">
        <v>52</v>
      </c>
      <c r="J41" s="21" t="s">
        <v>48</v>
      </c>
      <c r="K41" s="21" t="s">
        <v>50</v>
      </c>
      <c r="L41" s="21" t="s">
        <v>52</v>
      </c>
      <c r="M41" s="21" t="s">
        <v>52</v>
      </c>
      <c r="N41" s="21" t="s">
        <v>48</v>
      </c>
      <c r="O41" s="21" t="s">
        <v>52</v>
      </c>
      <c r="P41" s="21" t="s">
        <v>37</v>
      </c>
      <c r="Q41" s="50" t="s">
        <v>305</v>
      </c>
    </row>
    <row r="42" spans="4:17">
      <c r="D42" s="30"/>
      <c r="E42">
        <v>33</v>
      </c>
      <c r="F42" s="16" t="s">
        <v>136</v>
      </c>
      <c r="G42" s="16" t="s">
        <v>198</v>
      </c>
      <c r="H42" t="s">
        <v>136</v>
      </c>
      <c r="I42" s="42" t="s">
        <v>50</v>
      </c>
      <c r="J42" s="21" t="s">
        <v>52</v>
      </c>
      <c r="K42" s="21" t="s">
        <v>50</v>
      </c>
      <c r="L42" s="21" t="s">
        <v>52</v>
      </c>
      <c r="M42" s="21" t="s">
        <v>52</v>
      </c>
      <c r="N42" s="21" t="s">
        <v>48</v>
      </c>
      <c r="O42" s="21" t="s">
        <v>52</v>
      </c>
      <c r="P42" s="21" t="s">
        <v>35</v>
      </c>
      <c r="Q42" s="50" t="s">
        <v>306</v>
      </c>
    </row>
    <row r="43" spans="4:17">
      <c r="D43" s="30"/>
      <c r="E43">
        <v>34</v>
      </c>
      <c r="F43" s="16" t="s">
        <v>169</v>
      </c>
      <c r="G43" s="16" t="s">
        <v>198</v>
      </c>
      <c r="H43" t="s">
        <v>127</v>
      </c>
      <c r="I43" s="42" t="s">
        <v>48</v>
      </c>
      <c r="J43" s="21" t="s">
        <v>48</v>
      </c>
      <c r="K43" s="21" t="s">
        <v>50</v>
      </c>
      <c r="L43" s="21" t="s">
        <v>52</v>
      </c>
      <c r="M43" s="21" t="s">
        <v>50</v>
      </c>
      <c r="N43" s="21" t="s">
        <v>48</v>
      </c>
      <c r="O43" s="21" t="s">
        <v>48</v>
      </c>
      <c r="P43" s="21" t="s">
        <v>35</v>
      </c>
      <c r="Q43" s="50" t="s">
        <v>307</v>
      </c>
    </row>
    <row r="44" spans="4:17">
      <c r="D44" s="30"/>
      <c r="E44">
        <v>35</v>
      </c>
      <c r="F44" s="16" t="s">
        <v>172</v>
      </c>
      <c r="G44" s="16" t="s">
        <v>198</v>
      </c>
      <c r="H44" t="s">
        <v>127</v>
      </c>
      <c r="I44" s="42" t="s">
        <v>50</v>
      </c>
      <c r="J44" s="21" t="s">
        <v>52</v>
      </c>
      <c r="K44" s="21" t="s">
        <v>50</v>
      </c>
      <c r="L44" s="21" t="s">
        <v>52</v>
      </c>
      <c r="M44" s="21" t="s">
        <v>52</v>
      </c>
      <c r="N44" s="21" t="s">
        <v>50</v>
      </c>
      <c r="O44" s="21" t="s">
        <v>52</v>
      </c>
      <c r="P44" s="21" t="s">
        <v>35</v>
      </c>
      <c r="Q44" s="50" t="s">
        <v>308</v>
      </c>
    </row>
    <row r="45" spans="4:17">
      <c r="D45" s="30"/>
      <c r="E45">
        <v>36</v>
      </c>
      <c r="F45" s="16" t="s">
        <v>171</v>
      </c>
      <c r="G45" s="16" t="s">
        <v>198</v>
      </c>
      <c r="H45" t="s">
        <v>127</v>
      </c>
      <c r="I45" s="42" t="s">
        <v>50</v>
      </c>
      <c r="J45" s="21" t="s">
        <v>48</v>
      </c>
      <c r="K45" s="21" t="s">
        <v>50</v>
      </c>
      <c r="L45" s="21" t="s">
        <v>50</v>
      </c>
      <c r="M45" s="21" t="s">
        <v>52</v>
      </c>
      <c r="N45" s="21" t="s">
        <v>50</v>
      </c>
      <c r="O45" s="21" t="s">
        <v>52</v>
      </c>
      <c r="P45" s="21" t="s">
        <v>35</v>
      </c>
      <c r="Q45" s="50" t="s">
        <v>309</v>
      </c>
    </row>
    <row r="46" spans="4:17">
      <c r="D46" s="30"/>
      <c r="E46">
        <v>37</v>
      </c>
      <c r="F46" s="16" t="s">
        <v>173</v>
      </c>
      <c r="G46" s="16" t="s">
        <v>198</v>
      </c>
      <c r="H46" t="s">
        <v>127</v>
      </c>
      <c r="I46" s="42" t="s">
        <v>48</v>
      </c>
      <c r="J46" s="21" t="s">
        <v>50</v>
      </c>
      <c r="K46" s="21" t="s">
        <v>50</v>
      </c>
      <c r="L46" s="21" t="s">
        <v>50</v>
      </c>
      <c r="M46" s="21" t="s">
        <v>52</v>
      </c>
      <c r="N46" s="21" t="s">
        <v>50</v>
      </c>
      <c r="O46" s="21" t="s">
        <v>52</v>
      </c>
      <c r="P46" s="21" t="s">
        <v>35</v>
      </c>
      <c r="Q46" s="50" t="s">
        <v>310</v>
      </c>
    </row>
    <row r="47" spans="4:17">
      <c r="D47" s="30"/>
      <c r="E47">
        <v>38</v>
      </c>
      <c r="F47" s="16" t="s">
        <v>128</v>
      </c>
      <c r="G47" s="16" t="s">
        <v>203</v>
      </c>
      <c r="H47" t="s">
        <v>127</v>
      </c>
      <c r="I47" s="42" t="s">
        <v>50</v>
      </c>
      <c r="J47" s="21" t="s">
        <v>52</v>
      </c>
      <c r="K47" s="21" t="s">
        <v>50</v>
      </c>
      <c r="L47" s="21" t="s">
        <v>52</v>
      </c>
      <c r="M47" s="21" t="s">
        <v>52</v>
      </c>
      <c r="N47" s="21" t="s">
        <v>50</v>
      </c>
      <c r="O47" s="21" t="s">
        <v>52</v>
      </c>
      <c r="P47" s="21" t="s">
        <v>35</v>
      </c>
      <c r="Q47" s="50" t="s">
        <v>311</v>
      </c>
    </row>
    <row r="48" spans="4:17">
      <c r="D48" s="30"/>
      <c r="E48">
        <v>39</v>
      </c>
      <c r="F48" s="16" t="s">
        <v>170</v>
      </c>
      <c r="G48" s="16" t="s">
        <v>198</v>
      </c>
      <c r="H48" t="s">
        <v>127</v>
      </c>
      <c r="I48" s="42" t="s">
        <v>48</v>
      </c>
      <c r="J48" s="21" t="s">
        <v>50</v>
      </c>
      <c r="K48" s="21" t="s">
        <v>50</v>
      </c>
      <c r="L48" s="21" t="s">
        <v>50</v>
      </c>
      <c r="M48" s="21" t="s">
        <v>50</v>
      </c>
      <c r="N48" s="21" t="s">
        <v>50</v>
      </c>
      <c r="O48" s="21" t="s">
        <v>52</v>
      </c>
      <c r="P48" s="21" t="s">
        <v>35</v>
      </c>
      <c r="Q48" s="50" t="s">
        <v>312</v>
      </c>
    </row>
    <row r="49" spans="4:17">
      <c r="D49" s="30"/>
      <c r="E49">
        <v>40</v>
      </c>
      <c r="F49" s="16" t="s">
        <v>124</v>
      </c>
      <c r="G49" s="16" t="s">
        <v>203</v>
      </c>
      <c r="H49" t="s">
        <v>121</v>
      </c>
      <c r="I49" s="42" t="s">
        <v>52</v>
      </c>
      <c r="J49" s="21" t="s">
        <v>50</v>
      </c>
      <c r="K49" s="21" t="s">
        <v>50</v>
      </c>
      <c r="L49" s="21" t="s">
        <v>52</v>
      </c>
      <c r="M49" s="21" t="s">
        <v>52</v>
      </c>
      <c r="N49" s="21" t="s">
        <v>50</v>
      </c>
      <c r="O49" s="21" t="s">
        <v>52</v>
      </c>
      <c r="P49" s="21" t="s">
        <v>35</v>
      </c>
      <c r="Q49" s="50" t="s">
        <v>300</v>
      </c>
    </row>
    <row r="50" spans="4:17">
      <c r="D50" s="30"/>
      <c r="E50">
        <v>41</v>
      </c>
      <c r="F50" s="16" t="s">
        <v>122</v>
      </c>
      <c r="G50" s="16" t="s">
        <v>203</v>
      </c>
      <c r="H50" t="s">
        <v>121</v>
      </c>
      <c r="I50" s="42" t="s">
        <v>52</v>
      </c>
      <c r="J50" s="21" t="s">
        <v>48</v>
      </c>
      <c r="K50" s="21" t="s">
        <v>50</v>
      </c>
      <c r="L50" s="21" t="s">
        <v>50</v>
      </c>
      <c r="M50" s="21" t="s">
        <v>52</v>
      </c>
      <c r="N50" s="21" t="s">
        <v>50</v>
      </c>
      <c r="O50" s="21" t="s">
        <v>52</v>
      </c>
      <c r="P50" s="21" t="s">
        <v>37</v>
      </c>
      <c r="Q50" s="50" t="s">
        <v>296</v>
      </c>
    </row>
    <row r="51" spans="4:17">
      <c r="D51" s="30"/>
      <c r="E51">
        <v>42</v>
      </c>
      <c r="F51" s="16" t="s">
        <v>123</v>
      </c>
      <c r="G51" s="16" t="s">
        <v>203</v>
      </c>
      <c r="H51" t="s">
        <v>121</v>
      </c>
      <c r="I51" s="42" t="s">
        <v>52</v>
      </c>
      <c r="J51" s="21" t="s">
        <v>48</v>
      </c>
      <c r="K51" s="21" t="s">
        <v>50</v>
      </c>
      <c r="L51" s="21" t="s">
        <v>50</v>
      </c>
      <c r="M51" s="21" t="s">
        <v>48</v>
      </c>
      <c r="N51" s="21" t="s">
        <v>50</v>
      </c>
      <c r="O51" s="21" t="s">
        <v>52</v>
      </c>
      <c r="P51" s="21" t="s">
        <v>37</v>
      </c>
      <c r="Q51" s="50" t="s">
        <v>297</v>
      </c>
    </row>
    <row r="52" spans="4:17">
      <c r="D52" s="30"/>
      <c r="E52">
        <v>43</v>
      </c>
      <c r="F52" s="16" t="s">
        <v>125</v>
      </c>
      <c r="G52" s="16" t="s">
        <v>203</v>
      </c>
      <c r="H52" t="s">
        <v>121</v>
      </c>
      <c r="I52" s="42" t="s">
        <v>50</v>
      </c>
      <c r="J52" s="21" t="s">
        <v>50</v>
      </c>
      <c r="K52" s="21" t="s">
        <v>50</v>
      </c>
      <c r="L52" s="21" t="s">
        <v>52</v>
      </c>
      <c r="M52" s="21" t="s">
        <v>48</v>
      </c>
      <c r="N52" s="21" t="s">
        <v>50</v>
      </c>
      <c r="O52" s="21" t="s">
        <v>52</v>
      </c>
      <c r="P52" s="21" t="s">
        <v>35</v>
      </c>
      <c r="Q52" s="50" t="s">
        <v>299</v>
      </c>
    </row>
    <row r="53" spans="4:17">
      <c r="D53" s="30"/>
      <c r="E53">
        <v>44</v>
      </c>
      <c r="F53" s="16" t="s">
        <v>126</v>
      </c>
      <c r="G53" s="16" t="s">
        <v>203</v>
      </c>
      <c r="H53" t="s">
        <v>121</v>
      </c>
      <c r="I53" s="42" t="s">
        <v>50</v>
      </c>
      <c r="J53" s="21" t="s">
        <v>50</v>
      </c>
      <c r="K53" s="21" t="s">
        <v>50</v>
      </c>
      <c r="L53" s="21" t="s">
        <v>50</v>
      </c>
      <c r="M53" s="21" t="s">
        <v>48</v>
      </c>
      <c r="N53" s="21" t="s">
        <v>50</v>
      </c>
      <c r="O53" s="21" t="s">
        <v>52</v>
      </c>
      <c r="P53" s="21" t="s">
        <v>35</v>
      </c>
      <c r="Q53" s="50" t="s">
        <v>313</v>
      </c>
    </row>
    <row r="54" spans="4:17">
      <c r="D54" s="30"/>
      <c r="E54">
        <v>45</v>
      </c>
      <c r="F54" s="16" t="s">
        <v>137</v>
      </c>
      <c r="G54" s="16" t="s">
        <v>198</v>
      </c>
      <c r="H54" t="s">
        <v>92</v>
      </c>
      <c r="I54" s="42" t="s">
        <v>48</v>
      </c>
      <c r="J54" s="21" t="s">
        <v>48</v>
      </c>
      <c r="K54" s="21" t="s">
        <v>50</v>
      </c>
      <c r="L54" s="21" t="s">
        <v>52</v>
      </c>
      <c r="M54" s="21" t="s">
        <v>52</v>
      </c>
      <c r="N54" s="21" t="s">
        <v>48</v>
      </c>
      <c r="O54" s="21" t="s">
        <v>52</v>
      </c>
      <c r="P54" s="21" t="s">
        <v>37</v>
      </c>
      <c r="Q54" s="50" t="s">
        <v>288</v>
      </c>
    </row>
    <row r="55" spans="4:17">
      <c r="D55" s="30"/>
      <c r="E55">
        <v>46</v>
      </c>
      <c r="F55" s="16" t="s">
        <v>138</v>
      </c>
      <c r="G55" s="16" t="s">
        <v>198</v>
      </c>
      <c r="H55" t="s">
        <v>92</v>
      </c>
      <c r="I55" s="42" t="s">
        <v>48</v>
      </c>
      <c r="J55" s="21" t="s">
        <v>50</v>
      </c>
      <c r="K55" s="21" t="s">
        <v>50</v>
      </c>
      <c r="L55" s="21" t="s">
        <v>52</v>
      </c>
      <c r="M55" s="21" t="s">
        <v>52</v>
      </c>
      <c r="N55" s="21" t="s">
        <v>48</v>
      </c>
      <c r="O55" s="21" t="s">
        <v>52</v>
      </c>
      <c r="P55" s="21" t="s">
        <v>37</v>
      </c>
      <c r="Q55" s="50" t="s">
        <v>314</v>
      </c>
    </row>
    <row r="56" spans="4:17">
      <c r="D56" s="30"/>
      <c r="E56">
        <v>47</v>
      </c>
      <c r="F56" s="16" t="s">
        <v>139</v>
      </c>
      <c r="G56" s="16" t="s">
        <v>198</v>
      </c>
      <c r="H56" t="s">
        <v>92</v>
      </c>
      <c r="I56" s="42" t="s">
        <v>50</v>
      </c>
      <c r="J56" s="21" t="s">
        <v>48</v>
      </c>
      <c r="K56" s="21" t="s">
        <v>50</v>
      </c>
      <c r="L56" s="21" t="s">
        <v>50</v>
      </c>
      <c r="M56" s="21" t="s">
        <v>52</v>
      </c>
      <c r="N56" s="21" t="s">
        <v>50</v>
      </c>
      <c r="O56" s="21" t="s">
        <v>52</v>
      </c>
      <c r="P56" s="21" t="s">
        <v>35</v>
      </c>
      <c r="Q56" s="50" t="s">
        <v>309</v>
      </c>
    </row>
    <row r="57" spans="4:17">
      <c r="D57" s="30"/>
      <c r="E57">
        <v>48</v>
      </c>
      <c r="F57" s="16" t="s">
        <v>93</v>
      </c>
      <c r="G57" s="16" t="s">
        <v>203</v>
      </c>
      <c r="H57" t="s">
        <v>92</v>
      </c>
      <c r="I57" s="42" t="s">
        <v>48</v>
      </c>
      <c r="J57" s="21" t="s">
        <v>48</v>
      </c>
      <c r="K57" s="21" t="s">
        <v>50</v>
      </c>
      <c r="L57" s="21" t="s">
        <v>52</v>
      </c>
      <c r="M57" s="21" t="s">
        <v>52</v>
      </c>
      <c r="N57" s="21" t="s">
        <v>48</v>
      </c>
      <c r="O57" s="21" t="s">
        <v>52</v>
      </c>
      <c r="P57" s="21" t="s">
        <v>37</v>
      </c>
      <c r="Q57" s="50" t="s">
        <v>288</v>
      </c>
    </row>
    <row r="58" spans="4:17">
      <c r="D58" s="30"/>
      <c r="E58">
        <v>49</v>
      </c>
      <c r="F58" s="16" t="s">
        <v>94</v>
      </c>
      <c r="G58" s="16" t="s">
        <v>203</v>
      </c>
      <c r="H58" t="s">
        <v>92</v>
      </c>
      <c r="I58" s="42" t="s">
        <v>48</v>
      </c>
      <c r="J58" s="21" t="s">
        <v>48</v>
      </c>
      <c r="K58" s="21" t="s">
        <v>50</v>
      </c>
      <c r="L58" s="21" t="s">
        <v>52</v>
      </c>
      <c r="M58" s="21" t="s">
        <v>52</v>
      </c>
      <c r="N58" s="21" t="s">
        <v>48</v>
      </c>
      <c r="O58" s="21" t="s">
        <v>52</v>
      </c>
      <c r="P58" s="21" t="s">
        <v>37</v>
      </c>
      <c r="Q58" s="50" t="s">
        <v>288</v>
      </c>
    </row>
    <row r="59" spans="4:17">
      <c r="D59" s="30"/>
      <c r="E59">
        <v>50</v>
      </c>
      <c r="F59" s="16" t="s">
        <v>95</v>
      </c>
      <c r="G59" s="16" t="s">
        <v>203</v>
      </c>
      <c r="H59" t="s">
        <v>92</v>
      </c>
      <c r="I59" s="42" t="s">
        <v>50</v>
      </c>
      <c r="J59" s="21" t="s">
        <v>48</v>
      </c>
      <c r="K59" s="21" t="s">
        <v>50</v>
      </c>
      <c r="L59" s="21" t="s">
        <v>50</v>
      </c>
      <c r="M59" s="21" t="s">
        <v>52</v>
      </c>
      <c r="N59" s="21" t="s">
        <v>48</v>
      </c>
      <c r="O59" s="21" t="s">
        <v>52</v>
      </c>
      <c r="P59" s="21" t="s">
        <v>37</v>
      </c>
      <c r="Q59" s="50" t="s">
        <v>315</v>
      </c>
    </row>
    <row r="60" spans="4:17">
      <c r="D60" s="30"/>
      <c r="E60">
        <v>51</v>
      </c>
      <c r="F60" s="16" t="s">
        <v>98</v>
      </c>
      <c r="G60" s="16" t="s">
        <v>203</v>
      </c>
      <c r="H60" t="s">
        <v>97</v>
      </c>
      <c r="I60" s="42" t="s">
        <v>48</v>
      </c>
      <c r="J60" s="21" t="s">
        <v>50</v>
      </c>
      <c r="K60" s="21" t="s">
        <v>50</v>
      </c>
      <c r="L60" s="21" t="s">
        <v>50</v>
      </c>
      <c r="M60" s="21" t="s">
        <v>50</v>
      </c>
      <c r="N60" s="21" t="s">
        <v>48</v>
      </c>
      <c r="O60" s="21" t="s">
        <v>52</v>
      </c>
      <c r="P60" s="21" t="s">
        <v>37</v>
      </c>
      <c r="Q60" s="50" t="s">
        <v>316</v>
      </c>
    </row>
    <row r="61" spans="4:17">
      <c r="D61" s="30"/>
      <c r="E61">
        <v>52</v>
      </c>
      <c r="F61" s="16" t="s">
        <v>99</v>
      </c>
      <c r="G61" s="16" t="s">
        <v>203</v>
      </c>
      <c r="H61" t="s">
        <v>97</v>
      </c>
      <c r="I61" s="42" t="s">
        <v>48</v>
      </c>
      <c r="J61" s="21" t="s">
        <v>50</v>
      </c>
      <c r="K61" s="21" t="s">
        <v>50</v>
      </c>
      <c r="L61" s="21" t="s">
        <v>50</v>
      </c>
      <c r="M61" s="21" t="s">
        <v>50</v>
      </c>
      <c r="N61" s="21" t="s">
        <v>48</v>
      </c>
      <c r="O61" s="21" t="s">
        <v>52</v>
      </c>
      <c r="P61" s="21" t="s">
        <v>37</v>
      </c>
      <c r="Q61" s="50" t="s">
        <v>316</v>
      </c>
    </row>
    <row r="62" spans="4:17">
      <c r="D62" s="30"/>
      <c r="E62">
        <v>53</v>
      </c>
      <c r="F62" s="16" t="s">
        <v>100</v>
      </c>
      <c r="G62" s="16" t="s">
        <v>203</v>
      </c>
      <c r="H62" t="s">
        <v>97</v>
      </c>
      <c r="I62" s="42" t="s">
        <v>48</v>
      </c>
      <c r="J62" s="21" t="s">
        <v>48</v>
      </c>
      <c r="K62" s="21" t="s">
        <v>50</v>
      </c>
      <c r="L62" s="21" t="s">
        <v>48</v>
      </c>
      <c r="M62" s="21" t="s">
        <v>50</v>
      </c>
      <c r="N62" s="21" t="s">
        <v>48</v>
      </c>
      <c r="O62" s="21" t="s">
        <v>52</v>
      </c>
      <c r="P62" s="21" t="s">
        <v>37</v>
      </c>
      <c r="Q62" s="50" t="s">
        <v>316</v>
      </c>
    </row>
    <row r="63" spans="4:17">
      <c r="D63" s="30"/>
      <c r="E63">
        <v>54</v>
      </c>
      <c r="F63" s="16" t="s">
        <v>101</v>
      </c>
      <c r="G63" s="16" t="s">
        <v>203</v>
      </c>
      <c r="H63" t="s">
        <v>97</v>
      </c>
      <c r="I63" s="42" t="s">
        <v>48</v>
      </c>
      <c r="J63" s="21" t="s">
        <v>48</v>
      </c>
      <c r="K63" s="21" t="s">
        <v>50</v>
      </c>
      <c r="L63" s="21" t="s">
        <v>48</v>
      </c>
      <c r="M63" s="21" t="s">
        <v>50</v>
      </c>
      <c r="N63" s="21" t="s">
        <v>48</v>
      </c>
      <c r="O63" s="21" t="s">
        <v>52</v>
      </c>
      <c r="P63" s="21" t="s">
        <v>37</v>
      </c>
      <c r="Q63" s="50" t="s">
        <v>316</v>
      </c>
    </row>
    <row r="64" spans="4:17">
      <c r="D64" s="30"/>
      <c r="E64">
        <v>55</v>
      </c>
      <c r="F64" s="16" t="s">
        <v>102</v>
      </c>
      <c r="G64" s="16" t="s">
        <v>203</v>
      </c>
      <c r="H64" t="s">
        <v>97</v>
      </c>
      <c r="I64" s="42" t="s">
        <v>48</v>
      </c>
      <c r="J64" s="21" t="s">
        <v>50</v>
      </c>
      <c r="K64" s="21" t="s">
        <v>50</v>
      </c>
      <c r="L64" s="21" t="s">
        <v>52</v>
      </c>
      <c r="M64" s="21" t="s">
        <v>50</v>
      </c>
      <c r="N64" s="21" t="s">
        <v>48</v>
      </c>
      <c r="O64" s="21" t="s">
        <v>52</v>
      </c>
      <c r="P64" s="21" t="s">
        <v>35</v>
      </c>
      <c r="Q64" s="50" t="s">
        <v>317</v>
      </c>
    </row>
    <row r="65" spans="4:17">
      <c r="D65" s="30"/>
      <c r="E65">
        <v>56</v>
      </c>
      <c r="F65" s="16" t="s">
        <v>103</v>
      </c>
      <c r="G65" s="16" t="s">
        <v>203</v>
      </c>
      <c r="H65" t="s">
        <v>97</v>
      </c>
      <c r="I65" s="42" t="s">
        <v>48</v>
      </c>
      <c r="J65" s="21" t="s">
        <v>48</v>
      </c>
      <c r="K65" s="21" t="s">
        <v>50</v>
      </c>
      <c r="L65" s="21" t="s">
        <v>50</v>
      </c>
      <c r="M65" s="21" t="s">
        <v>50</v>
      </c>
      <c r="N65" s="21" t="s">
        <v>48</v>
      </c>
      <c r="O65" s="21" t="s">
        <v>52</v>
      </c>
      <c r="P65" s="21" t="s">
        <v>37</v>
      </c>
      <c r="Q65" s="50" t="s">
        <v>316</v>
      </c>
    </row>
    <row r="66" spans="4:17">
      <c r="D66" s="30"/>
      <c r="E66">
        <v>57</v>
      </c>
      <c r="F66" s="16" t="s">
        <v>104</v>
      </c>
      <c r="G66" s="16" t="s">
        <v>203</v>
      </c>
      <c r="H66" t="s">
        <v>97</v>
      </c>
      <c r="I66" s="42" t="s">
        <v>48</v>
      </c>
      <c r="J66" s="21" t="s">
        <v>48</v>
      </c>
      <c r="K66" s="21" t="s">
        <v>50</v>
      </c>
      <c r="L66" s="21" t="s">
        <v>48</v>
      </c>
      <c r="M66" s="21" t="s">
        <v>50</v>
      </c>
      <c r="N66" s="21" t="s">
        <v>48</v>
      </c>
      <c r="O66" s="21" t="s">
        <v>52</v>
      </c>
      <c r="P66" s="21" t="s">
        <v>37</v>
      </c>
      <c r="Q66" s="50" t="s">
        <v>316</v>
      </c>
    </row>
    <row r="67" spans="4:17">
      <c r="D67" s="30"/>
      <c r="E67">
        <v>58</v>
      </c>
      <c r="F67" s="16" t="s">
        <v>176</v>
      </c>
      <c r="G67" s="16" t="s">
        <v>193</v>
      </c>
      <c r="H67" t="s">
        <v>105</v>
      </c>
      <c r="I67" s="42" t="s">
        <v>52</v>
      </c>
      <c r="J67" s="21" t="s">
        <v>48</v>
      </c>
      <c r="K67" s="21" t="s">
        <v>50</v>
      </c>
      <c r="L67" s="21" t="s">
        <v>48</v>
      </c>
      <c r="M67" s="21" t="s">
        <v>48</v>
      </c>
      <c r="N67" s="21" t="s">
        <v>50</v>
      </c>
      <c r="O67" s="21" t="s">
        <v>52</v>
      </c>
      <c r="P67" s="21" t="s">
        <v>37</v>
      </c>
      <c r="Q67" s="50" t="s">
        <v>318</v>
      </c>
    </row>
    <row r="68" spans="4:17">
      <c r="D68" s="30"/>
      <c r="E68">
        <v>59</v>
      </c>
      <c r="F68" s="16" t="s">
        <v>180</v>
      </c>
      <c r="G68" s="16" t="s">
        <v>193</v>
      </c>
      <c r="H68" t="s">
        <v>105</v>
      </c>
      <c r="I68" s="42" t="s">
        <v>50</v>
      </c>
      <c r="J68" s="21" t="s">
        <v>48</v>
      </c>
      <c r="K68" s="21" t="s">
        <v>50</v>
      </c>
      <c r="L68" s="21" t="s">
        <v>48</v>
      </c>
      <c r="M68" s="21" t="s">
        <v>48</v>
      </c>
      <c r="N68" s="21" t="s">
        <v>50</v>
      </c>
      <c r="O68" s="21" t="s">
        <v>52</v>
      </c>
      <c r="P68" s="21" t="s">
        <v>37</v>
      </c>
      <c r="Q68" s="50" t="s">
        <v>319</v>
      </c>
    </row>
    <row r="69" spans="4:17">
      <c r="D69" s="30"/>
      <c r="E69">
        <v>60</v>
      </c>
      <c r="F69" s="16" t="s">
        <v>178</v>
      </c>
      <c r="G69" s="16" t="s">
        <v>193</v>
      </c>
      <c r="H69" t="s">
        <v>105</v>
      </c>
      <c r="I69" s="42" t="s">
        <v>48</v>
      </c>
      <c r="J69" s="21" t="s">
        <v>48</v>
      </c>
      <c r="K69" s="21" t="s">
        <v>48</v>
      </c>
      <c r="L69" s="21" t="s">
        <v>48</v>
      </c>
      <c r="M69" s="21" t="s">
        <v>50</v>
      </c>
      <c r="N69" s="21" t="s">
        <v>50</v>
      </c>
      <c r="O69" s="21" t="s">
        <v>48</v>
      </c>
      <c r="P69" s="21" t="s">
        <v>37</v>
      </c>
      <c r="Q69" s="50" t="s">
        <v>320</v>
      </c>
    </row>
    <row r="70" spans="4:17">
      <c r="D70" s="30"/>
      <c r="E70">
        <v>61</v>
      </c>
      <c r="F70" s="16" t="s">
        <v>179</v>
      </c>
      <c r="G70" s="16" t="s">
        <v>193</v>
      </c>
      <c r="H70" t="s">
        <v>105</v>
      </c>
      <c r="I70" s="42" t="s">
        <v>52</v>
      </c>
      <c r="J70" s="21" t="s">
        <v>52</v>
      </c>
      <c r="K70" s="21" t="s">
        <v>52</v>
      </c>
      <c r="L70" s="21" t="s">
        <v>50</v>
      </c>
      <c r="M70" s="21" t="s">
        <v>52</v>
      </c>
      <c r="N70" s="21" t="s">
        <v>50</v>
      </c>
      <c r="O70" s="21" t="s">
        <v>50</v>
      </c>
      <c r="P70" s="21" t="s">
        <v>35</v>
      </c>
      <c r="Q70" s="50" t="s">
        <v>321</v>
      </c>
    </row>
    <row r="71" spans="4:17">
      <c r="D71" s="30"/>
      <c r="E71">
        <v>62</v>
      </c>
      <c r="F71" s="16" t="s">
        <v>140</v>
      </c>
      <c r="G71" s="16" t="s">
        <v>198</v>
      </c>
      <c r="H71" t="s">
        <v>105</v>
      </c>
      <c r="I71" s="42" t="s">
        <v>52</v>
      </c>
      <c r="J71" s="21" t="s">
        <v>52</v>
      </c>
      <c r="K71" s="21" t="s">
        <v>52</v>
      </c>
      <c r="L71" s="21" t="s">
        <v>50</v>
      </c>
      <c r="M71" s="21" t="s">
        <v>52</v>
      </c>
      <c r="N71" s="21" t="s">
        <v>50</v>
      </c>
      <c r="O71" s="21" t="s">
        <v>52</v>
      </c>
      <c r="P71" s="21" t="s">
        <v>35</v>
      </c>
      <c r="Q71" s="50" t="s">
        <v>322</v>
      </c>
    </row>
    <row r="72" spans="4:17">
      <c r="D72" s="30"/>
      <c r="E72">
        <v>63</v>
      </c>
      <c r="F72" s="16" t="s">
        <v>141</v>
      </c>
      <c r="G72" s="16" t="s">
        <v>198</v>
      </c>
      <c r="H72" t="s">
        <v>105</v>
      </c>
      <c r="I72" s="42" t="s">
        <v>48</v>
      </c>
      <c r="J72" s="21" t="s">
        <v>48</v>
      </c>
      <c r="K72" s="21" t="s">
        <v>48</v>
      </c>
      <c r="L72" s="21" t="s">
        <v>48</v>
      </c>
      <c r="M72" s="21" t="s">
        <v>50</v>
      </c>
      <c r="N72" s="21" t="s">
        <v>50</v>
      </c>
      <c r="O72" s="21" t="s">
        <v>50</v>
      </c>
      <c r="P72" s="21" t="s">
        <v>37</v>
      </c>
      <c r="Q72" s="50" t="s">
        <v>323</v>
      </c>
    </row>
    <row r="73" spans="4:17">
      <c r="D73" s="30"/>
      <c r="E73">
        <v>64</v>
      </c>
      <c r="F73" s="16" t="s">
        <v>106</v>
      </c>
      <c r="G73" s="16" t="s">
        <v>203</v>
      </c>
      <c r="H73" t="s">
        <v>105</v>
      </c>
      <c r="I73" s="42" t="s">
        <v>52</v>
      </c>
      <c r="J73" s="21" t="s">
        <v>50</v>
      </c>
      <c r="K73" s="21" t="s">
        <v>50</v>
      </c>
      <c r="L73" s="21" t="s">
        <v>50</v>
      </c>
      <c r="M73" s="21" t="s">
        <v>52</v>
      </c>
      <c r="N73" s="21" t="s">
        <v>52</v>
      </c>
      <c r="O73" s="21" t="s">
        <v>52</v>
      </c>
      <c r="P73" s="21" t="s">
        <v>35</v>
      </c>
      <c r="Q73" s="50" t="s">
        <v>322</v>
      </c>
    </row>
    <row r="74" spans="4:17">
      <c r="D74" s="30"/>
      <c r="E74">
        <v>65</v>
      </c>
      <c r="F74" s="16" t="s">
        <v>177</v>
      </c>
      <c r="G74" s="16" t="s">
        <v>193</v>
      </c>
      <c r="H74" t="s">
        <v>105</v>
      </c>
      <c r="I74" s="42" t="s">
        <v>50</v>
      </c>
      <c r="J74" s="21" t="s">
        <v>48</v>
      </c>
      <c r="K74" s="21" t="s">
        <v>50</v>
      </c>
      <c r="L74" s="21" t="s">
        <v>48</v>
      </c>
      <c r="M74" s="21" t="s">
        <v>50</v>
      </c>
      <c r="N74" s="21" t="s">
        <v>50</v>
      </c>
      <c r="O74" s="21" t="s">
        <v>50</v>
      </c>
      <c r="P74" s="21" t="s">
        <v>37</v>
      </c>
      <c r="Q74" s="50" t="s">
        <v>324</v>
      </c>
    </row>
    <row r="75" spans="4:17">
      <c r="D75" s="30"/>
      <c r="E75">
        <v>66</v>
      </c>
      <c r="F75" s="16" t="s">
        <v>142</v>
      </c>
      <c r="G75" s="16" t="s">
        <v>198</v>
      </c>
      <c r="H75" t="s">
        <v>107</v>
      </c>
      <c r="I75" s="42" t="s">
        <v>52</v>
      </c>
      <c r="J75" s="21" t="s">
        <v>52</v>
      </c>
      <c r="K75" s="21" t="s">
        <v>50</v>
      </c>
      <c r="L75" s="21" t="s">
        <v>52</v>
      </c>
      <c r="M75" s="21" t="s">
        <v>52</v>
      </c>
      <c r="N75" s="21" t="s">
        <v>50</v>
      </c>
      <c r="O75" s="21" t="s">
        <v>52</v>
      </c>
      <c r="P75" s="21" t="s">
        <v>35</v>
      </c>
      <c r="Q75" s="50" t="s">
        <v>325</v>
      </c>
    </row>
    <row r="76" spans="4:17">
      <c r="D76" s="30"/>
      <c r="E76">
        <v>67</v>
      </c>
      <c r="F76" s="16" t="s">
        <v>143</v>
      </c>
      <c r="G76" s="16" t="s">
        <v>198</v>
      </c>
      <c r="H76" t="s">
        <v>107</v>
      </c>
      <c r="I76" s="42" t="s">
        <v>50</v>
      </c>
      <c r="J76" s="21" t="s">
        <v>50</v>
      </c>
      <c r="K76" s="21" t="s">
        <v>50</v>
      </c>
      <c r="L76" s="21" t="s">
        <v>52</v>
      </c>
      <c r="M76" s="21" t="s">
        <v>50</v>
      </c>
      <c r="N76" s="21" t="s">
        <v>50</v>
      </c>
      <c r="O76" s="21" t="s">
        <v>52</v>
      </c>
      <c r="P76" s="21" t="s">
        <v>35</v>
      </c>
      <c r="Q76" s="50" t="s">
        <v>325</v>
      </c>
    </row>
    <row r="77" spans="4:17">
      <c r="D77" s="30"/>
      <c r="E77">
        <v>68</v>
      </c>
      <c r="F77" s="16" t="s">
        <v>110</v>
      </c>
      <c r="G77" s="16" t="s">
        <v>203</v>
      </c>
      <c r="H77" s="51" t="s">
        <v>107</v>
      </c>
      <c r="I77" s="42" t="s">
        <v>50</v>
      </c>
      <c r="J77" s="21" t="s">
        <v>48</v>
      </c>
      <c r="K77" s="21" t="s">
        <v>50</v>
      </c>
      <c r="L77" s="21" t="s">
        <v>50</v>
      </c>
      <c r="M77" s="21" t="s">
        <v>50</v>
      </c>
      <c r="N77" s="21" t="s">
        <v>50</v>
      </c>
      <c r="O77" s="21" t="s">
        <v>52</v>
      </c>
      <c r="P77" s="21" t="s">
        <v>37</v>
      </c>
      <c r="Q77" s="50" t="s">
        <v>315</v>
      </c>
    </row>
    <row r="78" spans="4:17">
      <c r="D78" s="30"/>
      <c r="E78">
        <v>69</v>
      </c>
      <c r="F78" s="16" t="s">
        <v>109</v>
      </c>
      <c r="G78" s="16" t="s">
        <v>203</v>
      </c>
      <c r="H78" t="s">
        <v>107</v>
      </c>
      <c r="I78" s="42" t="s">
        <v>52</v>
      </c>
      <c r="J78" s="21" t="s">
        <v>50</v>
      </c>
      <c r="K78" s="21" t="s">
        <v>50</v>
      </c>
      <c r="L78" s="21" t="s">
        <v>50</v>
      </c>
      <c r="M78" s="21" t="s">
        <v>50</v>
      </c>
      <c r="N78" s="21" t="s">
        <v>50</v>
      </c>
      <c r="O78" s="21" t="s">
        <v>52</v>
      </c>
      <c r="P78" s="21" t="s">
        <v>35</v>
      </c>
      <c r="Q78" s="50" t="s">
        <v>325</v>
      </c>
    </row>
    <row r="79" spans="4:17">
      <c r="D79" s="30"/>
      <c r="E79">
        <v>70</v>
      </c>
      <c r="F79" s="16" t="s">
        <v>108</v>
      </c>
      <c r="G79" s="16" t="s">
        <v>203</v>
      </c>
      <c r="H79" t="s">
        <v>107</v>
      </c>
      <c r="I79" s="42" t="s">
        <v>50</v>
      </c>
      <c r="J79" s="21" t="s">
        <v>50</v>
      </c>
      <c r="K79" s="21" t="s">
        <v>50</v>
      </c>
      <c r="L79" s="21" t="s">
        <v>50</v>
      </c>
      <c r="M79" s="21" t="s">
        <v>50</v>
      </c>
      <c r="N79" s="21" t="s">
        <v>50</v>
      </c>
      <c r="O79" s="21" t="s">
        <v>52</v>
      </c>
      <c r="P79" s="21" t="s">
        <v>35</v>
      </c>
      <c r="Q79" s="50" t="s">
        <v>326</v>
      </c>
    </row>
    <row r="80" spans="4:17">
      <c r="D80" s="30"/>
      <c r="E80">
        <v>71</v>
      </c>
      <c r="F80" s="16" t="s">
        <v>114</v>
      </c>
      <c r="G80" s="16" t="s">
        <v>203</v>
      </c>
      <c r="H80" t="s">
        <v>111</v>
      </c>
      <c r="I80" s="42" t="s">
        <v>50</v>
      </c>
      <c r="J80" s="21" t="s">
        <v>50</v>
      </c>
      <c r="K80" s="21" t="s">
        <v>50</v>
      </c>
      <c r="L80" s="21" t="s">
        <v>48</v>
      </c>
      <c r="M80" s="21" t="s">
        <v>52</v>
      </c>
      <c r="N80" s="21" t="s">
        <v>50</v>
      </c>
      <c r="O80" s="21" t="s">
        <v>52</v>
      </c>
      <c r="P80" s="21" t="s">
        <v>35</v>
      </c>
      <c r="Q80" s="50" t="s">
        <v>327</v>
      </c>
    </row>
    <row r="81" spans="4:17">
      <c r="D81" s="30"/>
      <c r="E81">
        <v>72</v>
      </c>
      <c r="F81" s="16" t="s">
        <v>112</v>
      </c>
      <c r="G81" s="16" t="s">
        <v>203</v>
      </c>
      <c r="H81" t="s">
        <v>111</v>
      </c>
      <c r="I81" s="42" t="s">
        <v>48</v>
      </c>
      <c r="J81" s="21" t="s">
        <v>50</v>
      </c>
      <c r="K81" s="21" t="s">
        <v>48</v>
      </c>
      <c r="L81" s="21" t="s">
        <v>48</v>
      </c>
      <c r="M81" s="21" t="s">
        <v>50</v>
      </c>
      <c r="N81" s="21" t="s">
        <v>50</v>
      </c>
      <c r="O81" s="21" t="s">
        <v>52</v>
      </c>
      <c r="P81" s="21" t="s">
        <v>37</v>
      </c>
      <c r="Q81" s="50" t="s">
        <v>304</v>
      </c>
    </row>
    <row r="82" spans="4:17">
      <c r="D82" s="30"/>
      <c r="E82">
        <v>73</v>
      </c>
      <c r="F82" s="16" t="s">
        <v>113</v>
      </c>
      <c r="G82" s="16" t="s">
        <v>203</v>
      </c>
      <c r="H82" t="s">
        <v>111</v>
      </c>
      <c r="I82" s="42" t="s">
        <v>52</v>
      </c>
      <c r="J82" s="21" t="s">
        <v>50</v>
      </c>
      <c r="K82" s="21" t="s">
        <v>50</v>
      </c>
      <c r="L82" s="21" t="s">
        <v>50</v>
      </c>
      <c r="M82" s="21" t="s">
        <v>52</v>
      </c>
      <c r="N82" s="21" t="s">
        <v>50</v>
      </c>
      <c r="O82" s="21" t="s">
        <v>52</v>
      </c>
      <c r="P82" s="21" t="s">
        <v>35</v>
      </c>
      <c r="Q82" s="50" t="s">
        <v>328</v>
      </c>
    </row>
    <row r="83" spans="4:17">
      <c r="D83" s="30"/>
      <c r="E83">
        <v>74</v>
      </c>
      <c r="F83" s="16" t="s">
        <v>115</v>
      </c>
      <c r="G83" s="16" t="s">
        <v>203</v>
      </c>
      <c r="H83" t="s">
        <v>111</v>
      </c>
      <c r="I83" s="42" t="s">
        <v>52</v>
      </c>
      <c r="J83" s="21" t="s">
        <v>50</v>
      </c>
      <c r="K83" s="21" t="s">
        <v>50</v>
      </c>
      <c r="L83" s="21" t="s">
        <v>50</v>
      </c>
      <c r="M83" s="21" t="s">
        <v>50</v>
      </c>
      <c r="N83" s="21" t="s">
        <v>50</v>
      </c>
      <c r="O83" s="21" t="s">
        <v>52</v>
      </c>
      <c r="P83" s="21" t="s">
        <v>35</v>
      </c>
      <c r="Q83" s="50" t="s">
        <v>327</v>
      </c>
    </row>
    <row r="84" spans="4:17">
      <c r="D84" s="30"/>
      <c r="E84">
        <v>75</v>
      </c>
      <c r="F84" s="16" t="s">
        <v>116</v>
      </c>
      <c r="G84" s="16" t="s">
        <v>203</v>
      </c>
      <c r="H84" t="s">
        <v>111</v>
      </c>
      <c r="I84" s="42" t="s">
        <v>52</v>
      </c>
      <c r="J84" s="21" t="s">
        <v>50</v>
      </c>
      <c r="K84" s="21" t="s">
        <v>50</v>
      </c>
      <c r="L84" s="21" t="s">
        <v>52</v>
      </c>
      <c r="M84" s="21" t="s">
        <v>52</v>
      </c>
      <c r="N84" s="21" t="s">
        <v>50</v>
      </c>
      <c r="O84" s="21" t="s">
        <v>52</v>
      </c>
      <c r="P84" s="21" t="s">
        <v>35</v>
      </c>
      <c r="Q84" s="50" t="s">
        <v>328</v>
      </c>
    </row>
    <row r="85" spans="4:17">
      <c r="D85" s="30"/>
      <c r="E85">
        <v>76</v>
      </c>
      <c r="F85" s="16" t="s">
        <v>117</v>
      </c>
      <c r="G85" s="16" t="s">
        <v>203</v>
      </c>
      <c r="H85" t="s">
        <v>111</v>
      </c>
      <c r="I85" s="42" t="s">
        <v>52</v>
      </c>
      <c r="J85" s="21" t="s">
        <v>50</v>
      </c>
      <c r="K85" s="21" t="s">
        <v>50</v>
      </c>
      <c r="L85" s="21" t="s">
        <v>52</v>
      </c>
      <c r="M85" s="21" t="s">
        <v>50</v>
      </c>
      <c r="N85" s="21" t="s">
        <v>50</v>
      </c>
      <c r="O85" s="21" t="s">
        <v>52</v>
      </c>
      <c r="P85" s="21" t="s">
        <v>35</v>
      </c>
      <c r="Q85" s="50" t="s">
        <v>327</v>
      </c>
    </row>
    <row r="86" spans="4:17">
      <c r="D86" s="30"/>
      <c r="E86">
        <v>77</v>
      </c>
      <c r="F86" s="16" t="s">
        <v>146</v>
      </c>
      <c r="G86" s="16" t="s">
        <v>198</v>
      </c>
      <c r="H86" t="s">
        <v>111</v>
      </c>
      <c r="I86" s="42" t="s">
        <v>48</v>
      </c>
      <c r="J86" s="21" t="s">
        <v>50</v>
      </c>
      <c r="K86" s="21" t="s">
        <v>48</v>
      </c>
      <c r="L86" s="21" t="s">
        <v>48</v>
      </c>
      <c r="M86" s="21" t="s">
        <v>50</v>
      </c>
      <c r="N86" s="21" t="s">
        <v>50</v>
      </c>
      <c r="O86" s="21" t="s">
        <v>52</v>
      </c>
      <c r="P86" s="21" t="s">
        <v>37</v>
      </c>
      <c r="Q86" s="50" t="s">
        <v>304</v>
      </c>
    </row>
    <row r="87" spans="4:17">
      <c r="D87" s="30"/>
      <c r="E87">
        <v>78</v>
      </c>
      <c r="F87" s="16" t="s">
        <v>144</v>
      </c>
      <c r="G87" s="16" t="s">
        <v>198</v>
      </c>
      <c r="H87" t="s">
        <v>111</v>
      </c>
      <c r="I87" s="35" t="s">
        <v>48</v>
      </c>
      <c r="J87" s="21" t="s">
        <v>50</v>
      </c>
      <c r="K87" s="21" t="s">
        <v>48</v>
      </c>
      <c r="L87" s="21" t="s">
        <v>48</v>
      </c>
      <c r="M87" s="21" t="s">
        <v>50</v>
      </c>
      <c r="N87" s="21" t="s">
        <v>50</v>
      </c>
      <c r="O87" s="21" t="s">
        <v>52</v>
      </c>
      <c r="P87" s="21" t="s">
        <v>35</v>
      </c>
      <c r="Q87" s="50" t="s">
        <v>304</v>
      </c>
    </row>
    <row r="88" spans="4:17">
      <c r="D88" s="30"/>
      <c r="E88">
        <v>79</v>
      </c>
      <c r="F88" s="16" t="s">
        <v>145</v>
      </c>
      <c r="G88" s="16" t="s">
        <v>198</v>
      </c>
      <c r="H88" t="s">
        <v>111</v>
      </c>
      <c r="I88" s="42" t="s">
        <v>52</v>
      </c>
      <c r="J88" s="21" t="s">
        <v>52</v>
      </c>
      <c r="K88" s="21" t="s">
        <v>50</v>
      </c>
      <c r="L88" s="21" t="s">
        <v>52</v>
      </c>
      <c r="M88" s="21" t="s">
        <v>50</v>
      </c>
      <c r="N88" s="21" t="s">
        <v>50</v>
      </c>
      <c r="O88" s="21" t="s">
        <v>52</v>
      </c>
      <c r="P88" s="21" t="s">
        <v>35</v>
      </c>
      <c r="Q88" s="50" t="s">
        <v>329</v>
      </c>
    </row>
    <row r="89" spans="4:17">
      <c r="D89" s="30"/>
      <c r="E89">
        <v>80</v>
      </c>
      <c r="F89" s="16" t="s">
        <v>147</v>
      </c>
      <c r="G89" s="16" t="s">
        <v>198</v>
      </c>
      <c r="H89" t="s">
        <v>111</v>
      </c>
      <c r="I89" s="42" t="s">
        <v>52</v>
      </c>
      <c r="J89" s="21" t="s">
        <v>50</v>
      </c>
      <c r="K89" s="21" t="s">
        <v>50</v>
      </c>
      <c r="L89" s="21" t="s">
        <v>48</v>
      </c>
      <c r="M89" s="21" t="s">
        <v>50</v>
      </c>
      <c r="N89" s="21" t="s">
        <v>50</v>
      </c>
      <c r="O89" s="21" t="s">
        <v>52</v>
      </c>
      <c r="P89" s="21" t="s">
        <v>35</v>
      </c>
      <c r="Q89" s="50" t="s">
        <v>328</v>
      </c>
    </row>
    <row r="90" spans="4:17">
      <c r="D90" s="30"/>
      <c r="E90">
        <v>81</v>
      </c>
      <c r="F90" s="16" t="s">
        <v>87</v>
      </c>
      <c r="G90" s="16" t="s">
        <v>203</v>
      </c>
      <c r="H90" t="s">
        <v>85</v>
      </c>
      <c r="I90" s="42" t="s">
        <v>52</v>
      </c>
      <c r="J90" s="21" t="s">
        <v>52</v>
      </c>
      <c r="K90" s="21" t="s">
        <v>50</v>
      </c>
      <c r="L90" s="21" t="s">
        <v>52</v>
      </c>
      <c r="M90" s="21" t="s">
        <v>52</v>
      </c>
      <c r="N90" s="21" t="s">
        <v>50</v>
      </c>
      <c r="O90" s="21" t="s">
        <v>52</v>
      </c>
      <c r="P90" s="21" t="s">
        <v>35</v>
      </c>
      <c r="Q90" s="50" t="s">
        <v>302</v>
      </c>
    </row>
    <row r="91" spans="4:17">
      <c r="D91" s="30"/>
      <c r="E91">
        <v>82</v>
      </c>
      <c r="F91" s="16" t="s">
        <v>96</v>
      </c>
      <c r="G91" s="16" t="s">
        <v>203</v>
      </c>
      <c r="H91" t="s">
        <v>92</v>
      </c>
      <c r="I91" s="42" t="s">
        <v>48</v>
      </c>
      <c r="J91" s="21" t="s">
        <v>50</v>
      </c>
      <c r="K91" s="21" t="s">
        <v>50</v>
      </c>
      <c r="L91" s="21" t="s">
        <v>52</v>
      </c>
      <c r="M91" s="21" t="s">
        <v>52</v>
      </c>
      <c r="N91" s="21" t="s">
        <v>50</v>
      </c>
      <c r="O91" s="21" t="s">
        <v>52</v>
      </c>
      <c r="P91" s="21" t="s">
        <v>35</v>
      </c>
      <c r="Q91" s="50" t="s">
        <v>330</v>
      </c>
    </row>
    <row r="92" spans="4:17">
      <c r="D92" s="30"/>
      <c r="E92">
        <v>83</v>
      </c>
      <c r="F92" s="16" t="s">
        <v>134</v>
      </c>
      <c r="G92" s="16" t="s">
        <v>198</v>
      </c>
      <c r="H92" t="s">
        <v>85</v>
      </c>
      <c r="I92" s="42" t="s">
        <v>52</v>
      </c>
      <c r="J92" s="21" t="s">
        <v>48</v>
      </c>
      <c r="K92" s="21" t="s">
        <v>50</v>
      </c>
      <c r="L92" s="21" t="s">
        <v>52</v>
      </c>
      <c r="M92" s="21" t="s">
        <v>52</v>
      </c>
      <c r="N92" s="21" t="s">
        <v>48</v>
      </c>
      <c r="O92" s="21" t="s">
        <v>52</v>
      </c>
      <c r="P92" s="21" t="s">
        <v>37</v>
      </c>
      <c r="Q92" s="50" t="s">
        <v>305</v>
      </c>
    </row>
    <row r="93" spans="4:17">
      <c r="D93" s="30"/>
      <c r="E93">
        <v>84</v>
      </c>
      <c r="F93" s="16" t="s">
        <v>133</v>
      </c>
      <c r="G93" s="16" t="s">
        <v>198</v>
      </c>
      <c r="H93" t="s">
        <v>85</v>
      </c>
      <c r="I93" s="42" t="s">
        <v>52</v>
      </c>
      <c r="J93" s="21" t="s">
        <v>52</v>
      </c>
      <c r="K93" s="21" t="s">
        <v>50</v>
      </c>
      <c r="L93" s="21" t="s">
        <v>52</v>
      </c>
      <c r="M93" s="21" t="s">
        <v>52</v>
      </c>
      <c r="N93" s="21" t="s">
        <v>50</v>
      </c>
      <c r="O93" s="21" t="s">
        <v>52</v>
      </c>
      <c r="P93" s="21" t="s">
        <v>35</v>
      </c>
      <c r="Q93" s="50" t="s">
        <v>302</v>
      </c>
    </row>
    <row r="94" spans="4:17">
      <c r="D94" s="30"/>
      <c r="E94">
        <v>85</v>
      </c>
      <c r="F94" s="16" t="s">
        <v>153</v>
      </c>
      <c r="G94" s="16" t="s">
        <v>198</v>
      </c>
      <c r="H94" t="s">
        <v>118</v>
      </c>
      <c r="I94" s="42" t="s">
        <v>50</v>
      </c>
      <c r="J94" s="21" t="s">
        <v>50</v>
      </c>
      <c r="K94" s="21" t="s">
        <v>48</v>
      </c>
      <c r="L94" s="21" t="s">
        <v>50</v>
      </c>
      <c r="M94" s="21" t="s">
        <v>50</v>
      </c>
      <c r="N94" s="21" t="s">
        <v>50</v>
      </c>
      <c r="O94" s="21" t="s">
        <v>52</v>
      </c>
      <c r="P94" s="21" t="s">
        <v>37</v>
      </c>
      <c r="Q94" s="50" t="s">
        <v>331</v>
      </c>
    </row>
    <row r="95" spans="4:17">
      <c r="D95" s="30"/>
      <c r="E95"/>
      <c r="F95" s="16"/>
      <c r="G95" s="16"/>
      <c r="H95" s="42"/>
      <c r="I95" s="21"/>
      <c r="J95" s="21"/>
      <c r="M95" s="21"/>
      <c r="N95" s="21"/>
      <c r="O95" s="21"/>
      <c r="P95" s="50"/>
      <c r="Q95" s="21"/>
    </row>
  </sheetData>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5"/>
  <sheetViews>
    <sheetView workbookViewId="0">
      <selection activeCell="B8" sqref="B8"/>
    </sheetView>
  </sheetViews>
  <sheetFormatPr defaultColWidth="8.88671875" defaultRowHeight="14.4"/>
  <cols>
    <col min="1" max="1" width="2.5546875" customWidth="1"/>
    <col min="2" max="2" width="36.33203125" customWidth="1"/>
    <col min="3" max="4" width="2.5546875" customWidth="1"/>
    <col min="5" max="5" width="50.5546875" customWidth="1"/>
  </cols>
  <sheetData>
    <row r="1" spans="2:5" s="87" customFormat="1" ht="21">
      <c r="B1" s="86" t="s">
        <v>3</v>
      </c>
    </row>
    <row r="2" spans="2:5" s="87" customFormat="1" ht="18">
      <c r="B2" s="91" t="str">
        <f>_Cover!B14</f>
        <v>IESO DER Potential Study - Measure List and Pre-Assessment</v>
      </c>
    </row>
    <row r="3" spans="2:5" s="87" customFormat="1">
      <c r="B3" s="89" t="str">
        <f ca="1">HYPERLINK("#"&amp;CELL("address", _Cover!B15 ), "Go to Cover Sheet")</f>
        <v>Go to Cover Sheet</v>
      </c>
      <c r="C3" s="89"/>
      <c r="D3" s="89"/>
      <c r="E3" s="89"/>
    </row>
    <row r="4" spans="2:5" s="87" customFormat="1">
      <c r="B4" s="90" t="s">
        <v>4</v>
      </c>
    </row>
    <row r="5" spans="2:5" s="87" customFormat="1"/>
    <row r="6" spans="2:5">
      <c r="B6" s="105" t="str">
        <f ca="1">HYPERLINK("#"&amp;CELL("address", Definitions!B3 ), "0.0.01  Definitions")</f>
        <v>0.0.01  Definitions</v>
      </c>
      <c r="E6" s="105"/>
    </row>
    <row r="7" spans="2:5">
      <c r="B7" s="105" t="str">
        <f ca="1">HYPERLINK("#"&amp;CELL("address", Summary_SC!B15 ), "1  Summary")</f>
        <v>1  Summary</v>
      </c>
      <c r="C7" s="105"/>
      <c r="D7" s="105"/>
      <c r="E7" s="105"/>
    </row>
    <row r="8" spans="2:5">
      <c r="B8" s="105" t="str">
        <f ca="1">HYPERLINK("#"&amp;CELL("address", 'Residential BTM Measures'!B3 ), "1.0.01  Residential BTM Measures")</f>
        <v>1.0.01  Residential BTM Measures</v>
      </c>
      <c r="E8" s="105"/>
    </row>
    <row r="9" spans="2:5">
      <c r="B9" s="105" t="str">
        <f ca="1">HYPERLINK("#"&amp;CELL("address", 'Non-Residential BTM Measures'!B3 ), "1.0.02  Non-Residential BTM Measures")</f>
        <v>1.0.02  Non-Residential BTM Measures</v>
      </c>
      <c r="E9" s="105"/>
    </row>
    <row r="10" spans="2:5">
      <c r="B10" s="105" t="str">
        <f ca="1">HYPERLINK("#"&amp;CELL("address", 'FTM Measures'!B3 ), "1.0.03  FTM Measures")</f>
        <v>1.0.03  FTM Measures</v>
      </c>
      <c r="E10" s="105"/>
    </row>
    <row r="11" spans="2:5">
      <c r="B11" s="105" t="str">
        <f ca="1">HYPERLINK("#"&amp;CELL("address", 'Measure Assessment_SC'!B15 ), "2  Measure List &amp; Assessment")</f>
        <v>2  Measure List &amp; Assessment</v>
      </c>
      <c r="C11" s="105"/>
      <c r="D11" s="105"/>
      <c r="E11" s="105"/>
    </row>
    <row r="12" spans="2:5">
      <c r="B12" s="105" t="str">
        <f ca="1">HYPERLINK("#"&amp;CELL("address", 'Master Measure List'!B3 ), "2.0.01  Master Measure List")</f>
        <v>2.0.01  Master Measure List</v>
      </c>
      <c r="E12" s="105"/>
    </row>
    <row r="13" spans="2:5">
      <c r="B13" s="105" t="str">
        <f ca="1">HYPERLINK("#"&amp;CELL("address", 'Measure Assessment'!B3 ), "2.0.02  Measure Assessment")</f>
        <v>2.0.02  Measure Assessment</v>
      </c>
      <c r="E13" s="105"/>
    </row>
    <row r="14" spans="2:5">
      <c r="B14" s="105" t="str">
        <f ca="1">HYPERLINK("#"&amp;CELL("address", Screening_SC!B15 ), "3  Measure Screening")</f>
        <v>3  Measure Screening</v>
      </c>
      <c r="C14" s="105"/>
      <c r="D14" s="105"/>
      <c r="E14" s="105"/>
    </row>
    <row r="15" spans="2:5">
      <c r="B15" s="105" t="str">
        <f ca="1">HYPERLINK("#"&amp;CELL("address", 'Measure Screening'!B3 ), "3.0.01  Measure Screening")</f>
        <v>3.0.01  Measure Screening</v>
      </c>
      <c r="E15" s="10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5"/>
  <sheetViews>
    <sheetView workbookViewId="0">
      <selection activeCell="F20" sqref="F20"/>
    </sheetView>
  </sheetViews>
  <sheetFormatPr defaultRowHeight="15.6"/>
  <cols>
    <col min="1" max="1" width="2.5546875" customWidth="1"/>
    <col min="2" max="2" width="2.5546875" style="4" customWidth="1"/>
    <col min="3" max="3" width="2.5546875" style="5" customWidth="1"/>
    <col min="4" max="4" width="2.5546875" style="3" customWidth="1"/>
    <col min="5" max="5" width="34.5546875" customWidth="1"/>
    <col min="6" max="6" width="66.44140625" bestFit="1" customWidth="1"/>
    <col min="7" max="7" width="111.109375" customWidth="1"/>
    <col min="8" max="8" width="79" customWidth="1"/>
  </cols>
  <sheetData>
    <row r="1" spans="2:8" ht="21">
      <c r="B1" s="6" t="s">
        <v>5</v>
      </c>
    </row>
    <row r="2" spans="2:8" ht="18">
      <c r="B2" s="39" t="str">
        <f>_Cover!B14</f>
        <v>IESO DER Potential Study - Measure List and Pre-Assessment</v>
      </c>
    </row>
    <row r="3" spans="2:8" ht="14.4">
      <c r="B3" s="84" t="str">
        <f ca="1">HYPERLINK("#"&amp;CELL("address", _Contents!B3 ), "Go to Table of Contents")</f>
        <v>Go to Table of Contents</v>
      </c>
      <c r="C3" s="84"/>
      <c r="D3" s="84"/>
      <c r="E3" s="84"/>
    </row>
    <row r="4" spans="2:8" ht="14.4">
      <c r="B4"/>
      <c r="C4"/>
      <c r="D4"/>
    </row>
    <row r="6" spans="2:8">
      <c r="E6" s="36" t="s">
        <v>6</v>
      </c>
      <c r="F6" s="36"/>
      <c r="G6" s="36" t="s">
        <v>7</v>
      </c>
      <c r="H6" s="36"/>
    </row>
    <row r="7" spans="2:8">
      <c r="E7" s="15" t="s">
        <v>8</v>
      </c>
      <c r="F7" s="15" t="s">
        <v>9</v>
      </c>
      <c r="G7" t="s">
        <v>10</v>
      </c>
    </row>
    <row r="8" spans="2:8">
      <c r="F8" s="15" t="s">
        <v>11</v>
      </c>
      <c r="G8" t="s">
        <v>12</v>
      </c>
    </row>
    <row r="9" spans="2:8">
      <c r="E9" s="15" t="s">
        <v>13</v>
      </c>
      <c r="F9" s="18" t="s">
        <v>14</v>
      </c>
      <c r="G9" s="11" t="s">
        <v>15</v>
      </c>
    </row>
    <row r="10" spans="2:8">
      <c r="F10" s="18" t="s">
        <v>16</v>
      </c>
      <c r="G10" s="14" t="s">
        <v>17</v>
      </c>
    </row>
    <row r="11" spans="2:8">
      <c r="E11" s="15" t="s">
        <v>18</v>
      </c>
      <c r="F11" s="15" t="s">
        <v>19</v>
      </c>
      <c r="G11" t="s">
        <v>20</v>
      </c>
      <c r="H11" s="79"/>
    </row>
    <row r="12" spans="2:8">
      <c r="F12" s="37" t="s">
        <v>21</v>
      </c>
      <c r="G12" t="s">
        <v>22</v>
      </c>
      <c r="H12" s="79"/>
    </row>
    <row r="13" spans="2:8">
      <c r="F13" s="15" t="s">
        <v>23</v>
      </c>
      <c r="G13" t="s">
        <v>24</v>
      </c>
      <c r="H13" s="79"/>
    </row>
    <row r="14" spans="2:8">
      <c r="F14" s="15" t="s">
        <v>25</v>
      </c>
      <c r="G14" t="s">
        <v>26</v>
      </c>
    </row>
    <row r="15" spans="2:8">
      <c r="E15" s="15" t="s">
        <v>27</v>
      </c>
      <c r="F15" s="15" t="s">
        <v>28</v>
      </c>
      <c r="G15" t="s">
        <v>29</v>
      </c>
    </row>
    <row r="16" spans="2:8">
      <c r="F16" s="15" t="s">
        <v>30</v>
      </c>
      <c r="G16" t="s">
        <v>31</v>
      </c>
    </row>
    <row r="17" spans="5:8">
      <c r="F17" s="15" t="s">
        <v>32</v>
      </c>
      <c r="G17" t="s">
        <v>33</v>
      </c>
    </row>
    <row r="18" spans="5:8">
      <c r="E18" s="15" t="s">
        <v>34</v>
      </c>
      <c r="F18" s="15" t="s">
        <v>35</v>
      </c>
      <c r="G18" t="s">
        <v>36</v>
      </c>
    </row>
    <row r="19" spans="5:8">
      <c r="F19" s="15" t="s">
        <v>37</v>
      </c>
      <c r="G19" t="s">
        <v>38</v>
      </c>
    </row>
    <row r="20" spans="5:8">
      <c r="E20" s="15" t="s">
        <v>39</v>
      </c>
      <c r="F20" s="15" t="s">
        <v>40</v>
      </c>
      <c r="G20" t="s">
        <v>41</v>
      </c>
    </row>
    <row r="21" spans="5:8">
      <c r="F21" s="15" t="s">
        <v>42</v>
      </c>
      <c r="G21" t="s">
        <v>43</v>
      </c>
    </row>
    <row r="22" spans="5:8">
      <c r="F22" s="15" t="s">
        <v>44</v>
      </c>
      <c r="G22" t="s">
        <v>45</v>
      </c>
    </row>
    <row r="24" spans="5:8">
      <c r="E24" s="36" t="s">
        <v>46</v>
      </c>
      <c r="F24" s="36"/>
      <c r="G24" s="36" t="s">
        <v>7</v>
      </c>
      <c r="H24" s="36"/>
    </row>
    <row r="25" spans="5:8">
      <c r="E25" s="15" t="s">
        <v>47</v>
      </c>
      <c r="F25" s="15" t="s">
        <v>48</v>
      </c>
      <c r="G25" t="s">
        <v>49</v>
      </c>
    </row>
    <row r="26" spans="5:8">
      <c r="F26" s="15" t="s">
        <v>50</v>
      </c>
      <c r="G26" t="s">
        <v>51</v>
      </c>
    </row>
    <row r="27" spans="5:8">
      <c r="F27" s="15" t="s">
        <v>52</v>
      </c>
      <c r="G27" t="s">
        <v>53</v>
      </c>
    </row>
    <row r="28" spans="5:8">
      <c r="E28" s="15" t="s">
        <v>54</v>
      </c>
      <c r="F28" s="15" t="s">
        <v>48</v>
      </c>
      <c r="G28" t="s">
        <v>55</v>
      </c>
    </row>
    <row r="29" spans="5:8">
      <c r="F29" s="15" t="s">
        <v>50</v>
      </c>
      <c r="G29" t="s">
        <v>56</v>
      </c>
    </row>
    <row r="30" spans="5:8">
      <c r="F30" s="15" t="s">
        <v>52</v>
      </c>
      <c r="G30" t="s">
        <v>57</v>
      </c>
    </row>
    <row r="31" spans="5:8">
      <c r="E31" s="80" t="s">
        <v>58</v>
      </c>
      <c r="F31" s="81" t="s">
        <v>48</v>
      </c>
      <c r="G31" s="51" t="s">
        <v>59</v>
      </c>
    </row>
    <row r="32" spans="5:8">
      <c r="E32" s="51"/>
      <c r="F32" s="81" t="s">
        <v>50</v>
      </c>
      <c r="G32" s="51" t="s">
        <v>60</v>
      </c>
    </row>
    <row r="33" spans="5:18">
      <c r="E33" s="51"/>
      <c r="F33" s="81" t="s">
        <v>52</v>
      </c>
      <c r="G33" s="51" t="s">
        <v>61</v>
      </c>
      <c r="R33" s="2"/>
    </row>
    <row r="34" spans="5:18">
      <c r="E34" s="18" t="s">
        <v>62</v>
      </c>
      <c r="F34" s="15" t="s">
        <v>48</v>
      </c>
      <c r="G34" t="s">
        <v>63</v>
      </c>
    </row>
    <row r="35" spans="5:18">
      <c r="F35" s="15" t="s">
        <v>50</v>
      </c>
      <c r="G35" t="s">
        <v>64</v>
      </c>
      <c r="R35" s="49"/>
    </row>
    <row r="36" spans="5:18">
      <c r="F36" s="15" t="s">
        <v>52</v>
      </c>
      <c r="G36" t="s">
        <v>65</v>
      </c>
    </row>
    <row r="37" spans="5:18">
      <c r="E37" s="15" t="s">
        <v>66</v>
      </c>
      <c r="F37" s="15" t="s">
        <v>48</v>
      </c>
      <c r="G37" t="s">
        <v>67</v>
      </c>
    </row>
    <row r="38" spans="5:18">
      <c r="F38" s="15" t="s">
        <v>50</v>
      </c>
      <c r="G38" t="s">
        <v>68</v>
      </c>
    </row>
    <row r="39" spans="5:18">
      <c r="F39" s="15" t="s">
        <v>52</v>
      </c>
      <c r="G39" t="s">
        <v>69</v>
      </c>
    </row>
    <row r="40" spans="5:18">
      <c r="E40" s="15" t="s">
        <v>70</v>
      </c>
      <c r="F40" s="15" t="s">
        <v>48</v>
      </c>
      <c r="G40" t="s">
        <v>71</v>
      </c>
    </row>
    <row r="41" spans="5:18">
      <c r="F41" s="15" t="s">
        <v>50</v>
      </c>
      <c r="G41" t="s">
        <v>72</v>
      </c>
    </row>
    <row r="42" spans="5:18">
      <c r="F42" s="15" t="s">
        <v>52</v>
      </c>
      <c r="G42" t="s">
        <v>73</v>
      </c>
    </row>
    <row r="43" spans="5:18">
      <c r="E43" s="15" t="s">
        <v>74</v>
      </c>
      <c r="F43" s="15" t="s">
        <v>48</v>
      </c>
      <c r="G43" t="s">
        <v>75</v>
      </c>
    </row>
    <row r="44" spans="5:18">
      <c r="F44" s="15" t="s">
        <v>50</v>
      </c>
      <c r="G44" t="s">
        <v>76</v>
      </c>
    </row>
    <row r="45" spans="5:18">
      <c r="F45" s="15" t="s">
        <v>52</v>
      </c>
      <c r="G45" t="s">
        <v>77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8:E22"/>
  <sheetViews>
    <sheetView workbookViewId="0">
      <selection activeCell="B15" sqref="B15"/>
    </sheetView>
  </sheetViews>
  <sheetFormatPr defaultColWidth="8.88671875" defaultRowHeight="14.4"/>
  <cols>
    <col min="1" max="4" width="2.5546875" style="87" customWidth="1"/>
    <col min="5" max="5" width="20.5546875" style="87" customWidth="1"/>
    <col min="6" max="16384" width="8.88671875" style="87"/>
  </cols>
  <sheetData>
    <row r="8" spans="2:5" ht="15.6">
      <c r="B8" s="92" t="s">
        <v>78</v>
      </c>
    </row>
    <row r="9" spans="2:5" ht="21">
      <c r="B9" s="86" t="s">
        <v>79</v>
      </c>
    </row>
    <row r="14" spans="2:5" ht="18">
      <c r="B14" s="91" t="str">
        <f>_Cover!B14</f>
        <v>IESO DER Potential Study - Measure List and Pre-Assessment</v>
      </c>
    </row>
    <row r="15" spans="2:5">
      <c r="B15" s="89" t="str">
        <f ca="1">HYPERLINK("#"&amp;CELL("address", _Contents!B3 ), "Go to Table of Contents")</f>
        <v>Go to Table of Contents</v>
      </c>
      <c r="C15" s="89"/>
      <c r="D15" s="89"/>
      <c r="E15" s="89"/>
    </row>
    <row r="22" spans="2:2">
      <c r="B22" s="90" t="s">
        <v>80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4"/>
  <sheetViews>
    <sheetView workbookViewId="0">
      <selection activeCell="E8" sqref="E8:F53"/>
    </sheetView>
  </sheetViews>
  <sheetFormatPr defaultRowHeight="15.6"/>
  <cols>
    <col min="1" max="1" width="2.5546875" customWidth="1"/>
    <col min="2" max="2" width="2.5546875" style="4" customWidth="1"/>
    <col min="3" max="3" width="2.5546875" style="5" customWidth="1"/>
    <col min="4" max="4" width="2.5546875" style="3" customWidth="1"/>
    <col min="5" max="5" width="60.33203125" bestFit="1" customWidth="1"/>
    <col min="6" max="6" width="25.88671875" customWidth="1"/>
    <col min="7" max="7" width="3.6640625" bestFit="1" customWidth="1"/>
    <col min="8" max="8" width="10.88671875" customWidth="1"/>
    <col min="14" max="14" width="57.5546875" bestFit="1" customWidth="1"/>
    <col min="15" max="15" width="20.33203125" customWidth="1"/>
  </cols>
  <sheetData>
    <row r="1" spans="2:6" ht="21">
      <c r="B1" s="6" t="s">
        <v>81</v>
      </c>
    </row>
    <row r="2" spans="2:6" ht="18">
      <c r="B2" s="1" t="str">
        <f>_Cover!B14</f>
        <v>IESO DER Potential Study - Measure List and Pre-Assessment</v>
      </c>
    </row>
    <row r="3" spans="2:6" ht="14.4">
      <c r="B3" s="83" t="str">
        <f ca="1">HYPERLINK("#"&amp;CELL("address", _Contents!B3 ), "Go to Table of Contents")</f>
        <v>Go to Table of Contents</v>
      </c>
      <c r="C3" s="83"/>
      <c r="D3" s="83"/>
      <c r="E3" s="83"/>
    </row>
    <row r="7" spans="2:6">
      <c r="D7"/>
      <c r="E7" s="43" t="s">
        <v>82</v>
      </c>
      <c r="F7" s="43"/>
    </row>
    <row r="8" spans="2:6" ht="50.4" customHeight="1" thickBot="1">
      <c r="D8"/>
      <c r="E8" s="17" t="s">
        <v>83</v>
      </c>
      <c r="F8" s="17" t="s">
        <v>84</v>
      </c>
    </row>
    <row r="9" spans="2:6" ht="16.8" thickTop="1" thickBot="1">
      <c r="D9"/>
      <c r="E9" s="98" t="s">
        <v>85</v>
      </c>
      <c r="F9" s="99"/>
    </row>
    <row r="10" spans="2:6" ht="16.2" thickTop="1">
      <c r="D10"/>
      <c r="E10" s="93" t="s">
        <v>86</v>
      </c>
      <c r="F10" s="8" t="str">
        <f>_xlfn.XLOOKUP(E10,Table3[Technology/Measure],Table3[Recommended DERs])</f>
        <v>Yes</v>
      </c>
    </row>
    <row r="11" spans="2:6">
      <c r="D11"/>
      <c r="E11" s="93" t="s">
        <v>87</v>
      </c>
      <c r="F11" s="8" t="str">
        <f>_xlfn.XLOOKUP(E11,Table3[Technology/Measure],Table3[Recommended DERs])</f>
        <v>Yes</v>
      </c>
    </row>
    <row r="12" spans="2:6">
      <c r="D12"/>
      <c r="E12" s="93" t="s">
        <v>88</v>
      </c>
      <c r="F12" s="8" t="str">
        <f>_xlfn.XLOOKUP(E12,Table3[Technology/Measure],Table3[Recommended DERs])</f>
        <v>No</v>
      </c>
    </row>
    <row r="13" spans="2:6">
      <c r="D13"/>
      <c r="E13" s="93" t="s">
        <v>89</v>
      </c>
      <c r="F13" s="8" t="str">
        <f>_xlfn.XLOOKUP(E13,Table3[Technology/Measure],Table3[Recommended DERs])</f>
        <v>Yes</v>
      </c>
    </row>
    <row r="14" spans="2:6">
      <c r="D14"/>
      <c r="E14" s="93" t="s">
        <v>90</v>
      </c>
      <c r="F14" s="8" t="str">
        <f>_xlfn.XLOOKUP(E14,Table3[Technology/Measure],Table3[Recommended DERs])</f>
        <v>Yes</v>
      </c>
    </row>
    <row r="15" spans="2:6" ht="16.2" thickBot="1">
      <c r="D15"/>
      <c r="E15" s="96" t="s">
        <v>91</v>
      </c>
      <c r="F15" s="97" t="str">
        <f>_xlfn.XLOOKUP(E15,Table3[Technology/Measure],Table3[Recommended DERs])</f>
        <v>No</v>
      </c>
    </row>
    <row r="16" spans="2:6" ht="16.8" thickTop="1" thickBot="1">
      <c r="D16"/>
      <c r="E16" s="98" t="s">
        <v>92</v>
      </c>
      <c r="F16" s="99"/>
    </row>
    <row r="17" spans="4:6" ht="16.2" thickTop="1">
      <c r="D17"/>
      <c r="E17" s="93" t="s">
        <v>93</v>
      </c>
      <c r="F17" s="8" t="str">
        <f>_xlfn.XLOOKUP(E17,Table3[Technology/Measure],Table3[Recommended DERs])</f>
        <v>No</v>
      </c>
    </row>
    <row r="18" spans="4:6">
      <c r="D18"/>
      <c r="E18" s="93" t="s">
        <v>94</v>
      </c>
      <c r="F18" s="8" t="str">
        <f>_xlfn.XLOOKUP(E18,Table3[Technology/Measure],Table3[Recommended DERs])</f>
        <v>No</v>
      </c>
    </row>
    <row r="19" spans="4:6">
      <c r="D19"/>
      <c r="E19" s="93" t="s">
        <v>95</v>
      </c>
      <c r="F19" s="8" t="str">
        <f>_xlfn.XLOOKUP(E19,Table3[Technology/Measure],Table3[Recommended DERs])</f>
        <v>No</v>
      </c>
    </row>
    <row r="20" spans="4:6" ht="16.2" thickBot="1">
      <c r="D20"/>
      <c r="E20" s="93" t="s">
        <v>96</v>
      </c>
      <c r="F20" s="8" t="str">
        <f>_xlfn.XLOOKUP(E20,Table3[Technology/Measure],Table3[Recommended DERs])</f>
        <v>Yes</v>
      </c>
    </row>
    <row r="21" spans="4:6" ht="16.8" thickTop="1" thickBot="1">
      <c r="D21"/>
      <c r="E21" s="98" t="s">
        <v>97</v>
      </c>
      <c r="F21" s="99"/>
    </row>
    <row r="22" spans="4:6" ht="16.2" thickTop="1">
      <c r="D22"/>
      <c r="E22" s="93" t="s">
        <v>98</v>
      </c>
      <c r="F22" s="8" t="str">
        <f>_xlfn.XLOOKUP(E22,Table3[Technology/Measure],Table3[Recommended DERs])</f>
        <v>No</v>
      </c>
    </row>
    <row r="23" spans="4:6">
      <c r="D23"/>
      <c r="E23" s="93" t="s">
        <v>99</v>
      </c>
      <c r="F23" s="8" t="str">
        <f>_xlfn.XLOOKUP(E23,Table3[Technology/Measure],Table3[Recommended DERs])</f>
        <v>No</v>
      </c>
    </row>
    <row r="24" spans="4:6">
      <c r="D24"/>
      <c r="E24" s="93" t="s">
        <v>100</v>
      </c>
      <c r="F24" s="8" t="str">
        <f>_xlfn.XLOOKUP(E24,Table3[Technology/Measure],Table3[Recommended DERs])</f>
        <v>No</v>
      </c>
    </row>
    <row r="25" spans="4:6">
      <c r="D25"/>
      <c r="E25" s="93" t="s">
        <v>101</v>
      </c>
      <c r="F25" s="8" t="str">
        <f>_xlfn.XLOOKUP(E25,Table3[Technology/Measure],Table3[Recommended DERs])</f>
        <v>No</v>
      </c>
    </row>
    <row r="26" spans="4:6">
      <c r="D26"/>
      <c r="E26" s="93" t="s">
        <v>102</v>
      </c>
      <c r="F26" s="8" t="str">
        <f>_xlfn.XLOOKUP(E26,Table3[Technology/Measure],Table3[Recommended DERs])</f>
        <v>Yes</v>
      </c>
    </row>
    <row r="27" spans="4:6">
      <c r="D27"/>
      <c r="E27" s="93" t="s">
        <v>103</v>
      </c>
      <c r="F27" s="8" t="str">
        <f>_xlfn.XLOOKUP(E27,Table3[Technology/Measure],Table3[Recommended DERs])</f>
        <v>No</v>
      </c>
    </row>
    <row r="28" spans="4:6" ht="16.2" thickBot="1">
      <c r="D28"/>
      <c r="E28" s="93" t="s">
        <v>104</v>
      </c>
      <c r="F28" s="8" t="str">
        <f>_xlfn.XLOOKUP(E28,Table3[Technology/Measure],Table3[Recommended DERs])</f>
        <v>No</v>
      </c>
    </row>
    <row r="29" spans="4:6" ht="16.8" thickTop="1" thickBot="1">
      <c r="D29"/>
      <c r="E29" s="98" t="s">
        <v>105</v>
      </c>
      <c r="F29" s="99"/>
    </row>
    <row r="30" spans="4:6" ht="16.8" thickTop="1" thickBot="1">
      <c r="D30"/>
      <c r="E30" s="93" t="s">
        <v>106</v>
      </c>
      <c r="F30" s="8" t="str">
        <f>_xlfn.XLOOKUP(E30,Table3[Technology/Measure],Table3[Recommended DERs])</f>
        <v>Yes</v>
      </c>
    </row>
    <row r="31" spans="4:6" ht="16.8" thickTop="1" thickBot="1">
      <c r="D31"/>
      <c r="E31" s="98" t="s">
        <v>107</v>
      </c>
      <c r="F31" s="99"/>
    </row>
    <row r="32" spans="4:6" ht="16.2" thickTop="1">
      <c r="D32"/>
      <c r="E32" s="93" t="s">
        <v>108</v>
      </c>
      <c r="F32" s="8" t="str">
        <f>_xlfn.XLOOKUP(E32,Table3[Technology/Measure],Table3[Recommended DERs])</f>
        <v>Yes</v>
      </c>
    </row>
    <row r="33" spans="4:6">
      <c r="D33"/>
      <c r="E33" s="93" t="s">
        <v>109</v>
      </c>
      <c r="F33" s="8" t="str">
        <f>_xlfn.XLOOKUP(E33,Table3[Technology/Measure],Table3[Recommended DERs])</f>
        <v>Yes</v>
      </c>
    </row>
    <row r="34" spans="4:6" ht="16.2" thickBot="1">
      <c r="D34"/>
      <c r="E34" s="93" t="s">
        <v>110</v>
      </c>
      <c r="F34" s="8" t="str">
        <f>_xlfn.XLOOKUP(E34,Table3[Technology/Measure],Table3[Recommended DERs])</f>
        <v>No</v>
      </c>
    </row>
    <row r="35" spans="4:6" ht="16.8" thickTop="1" thickBot="1">
      <c r="D35"/>
      <c r="E35" s="98" t="s">
        <v>111</v>
      </c>
      <c r="F35" s="99"/>
    </row>
    <row r="36" spans="4:6" ht="16.2" thickTop="1">
      <c r="D36"/>
      <c r="E36" s="93" t="s">
        <v>112</v>
      </c>
      <c r="F36" s="8" t="str">
        <f>_xlfn.XLOOKUP(E36,Table3[Technology/Measure],Table3[Recommended DERs])</f>
        <v>No</v>
      </c>
    </row>
    <row r="37" spans="4:6">
      <c r="D37"/>
      <c r="E37" s="93" t="s">
        <v>113</v>
      </c>
      <c r="F37" s="8" t="str">
        <f>_xlfn.XLOOKUP(E37,Table3[Technology/Measure],Table3[Recommended DERs])</f>
        <v>Yes</v>
      </c>
    </row>
    <row r="38" spans="4:6">
      <c r="D38"/>
      <c r="E38" s="93" t="s">
        <v>114</v>
      </c>
      <c r="F38" s="8" t="str">
        <f>_xlfn.XLOOKUP(E38,Table3[Technology/Measure],Table3[Recommended DERs])</f>
        <v>Yes</v>
      </c>
    </row>
    <row r="39" spans="4:6">
      <c r="D39"/>
      <c r="E39" s="93" t="s">
        <v>115</v>
      </c>
      <c r="F39" s="8" t="str">
        <f>_xlfn.XLOOKUP(E39,Table3[Technology/Measure],Table3[Recommended DERs])</f>
        <v>Yes</v>
      </c>
    </row>
    <row r="40" spans="4:6">
      <c r="D40"/>
      <c r="E40" s="93" t="s">
        <v>116</v>
      </c>
      <c r="F40" s="8" t="str">
        <f>_xlfn.XLOOKUP(E40,Table3[Technology/Measure],Table3[Recommended DERs])</f>
        <v>Yes</v>
      </c>
    </row>
    <row r="41" spans="4:6" ht="16.2" thickBot="1">
      <c r="D41"/>
      <c r="E41" s="93" t="s">
        <v>117</v>
      </c>
      <c r="F41" s="8" t="str">
        <f>_xlfn.XLOOKUP(E41,Table3[Technology/Measure],Table3[Recommended DERs])</f>
        <v>Yes</v>
      </c>
    </row>
    <row r="42" spans="4:6" ht="16.8" thickTop="1" thickBot="1">
      <c r="D42"/>
      <c r="E42" s="98" t="s">
        <v>118</v>
      </c>
      <c r="F42" s="99"/>
    </row>
    <row r="43" spans="4:6" ht="16.2" thickTop="1">
      <c r="D43"/>
      <c r="E43" s="93" t="s">
        <v>119</v>
      </c>
      <c r="F43" s="8" t="str">
        <f>_xlfn.XLOOKUP(E43,Table3[Technology/Measure],Table3[Recommended DERs])</f>
        <v>No</v>
      </c>
    </row>
    <row r="44" spans="4:6" ht="16.2" thickBot="1">
      <c r="D44"/>
      <c r="E44" s="93" t="s">
        <v>120</v>
      </c>
      <c r="F44" s="8" t="str">
        <f>_xlfn.XLOOKUP(E44,Table3[Technology/Measure],Table3[Recommended DERs])</f>
        <v>Yes</v>
      </c>
    </row>
    <row r="45" spans="4:6" ht="16.8" thickTop="1" thickBot="1">
      <c r="D45"/>
      <c r="E45" s="98" t="s">
        <v>121</v>
      </c>
      <c r="F45" s="99"/>
    </row>
    <row r="46" spans="4:6" ht="16.2" thickTop="1">
      <c r="D46"/>
      <c r="E46" s="93" t="s">
        <v>122</v>
      </c>
      <c r="F46" s="8" t="str">
        <f>_xlfn.XLOOKUP(E46,Table3[Technology/Measure],Table3[Recommended DERs])</f>
        <v>No</v>
      </c>
    </row>
    <row r="47" spans="4:6">
      <c r="D47"/>
      <c r="E47" s="93" t="s">
        <v>123</v>
      </c>
      <c r="F47" s="8" t="str">
        <f>_xlfn.XLOOKUP(E47,Table3[Technology/Measure],Table3[Recommended DERs])</f>
        <v>No</v>
      </c>
    </row>
    <row r="48" spans="4:6">
      <c r="D48"/>
      <c r="E48" s="93" t="s">
        <v>124</v>
      </c>
      <c r="F48" s="8" t="str">
        <f>_xlfn.XLOOKUP(E48,Table3[Technology/Measure],Table3[Recommended DERs])</f>
        <v>Yes</v>
      </c>
    </row>
    <row r="49" spans="4:6">
      <c r="D49"/>
      <c r="E49" s="93" t="s">
        <v>125</v>
      </c>
      <c r="F49" s="8" t="str">
        <f>_xlfn.XLOOKUP(E49,Table3[Technology/Measure],Table3[Recommended DERs])</f>
        <v>Yes</v>
      </c>
    </row>
    <row r="50" spans="4:6" ht="16.2" thickBot="1">
      <c r="D50"/>
      <c r="E50" s="93" t="s">
        <v>126</v>
      </c>
      <c r="F50" s="8" t="str">
        <f>_xlfn.XLOOKUP(E50,Table3[Technology/Measure],Table3[Recommended DERs])</f>
        <v>Yes</v>
      </c>
    </row>
    <row r="51" spans="4:6" ht="16.8" thickTop="1" thickBot="1">
      <c r="D51"/>
      <c r="E51" s="98" t="s">
        <v>127</v>
      </c>
      <c r="F51" s="99"/>
    </row>
    <row r="52" spans="4:6" ht="16.8" thickTop="1" thickBot="1">
      <c r="D52"/>
      <c r="E52" s="100" t="s">
        <v>128</v>
      </c>
      <c r="F52" s="101" t="str">
        <f>_xlfn.XLOOKUP(E52,Table3[Technology/Measure],Table3[Recommended DERs])</f>
        <v>Yes</v>
      </c>
    </row>
    <row r="53" spans="4:6" ht="16.2" thickTop="1">
      <c r="D53"/>
      <c r="E53" t="s">
        <v>129</v>
      </c>
      <c r="F53" s="8"/>
    </row>
    <row r="54" spans="4:6">
      <c r="D54"/>
      <c r="E54" s="15"/>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9"/>
  <sheetViews>
    <sheetView workbookViewId="0">
      <selection activeCell="E8" sqref="E8:F59"/>
    </sheetView>
  </sheetViews>
  <sheetFormatPr defaultRowHeight="15.6"/>
  <cols>
    <col min="1" max="1" width="2.5546875" customWidth="1"/>
    <col min="2" max="2" width="2.5546875" style="4" customWidth="1"/>
    <col min="3" max="3" width="2.5546875" style="5" customWidth="1"/>
    <col min="4" max="4" width="2.5546875" style="3" customWidth="1"/>
    <col min="5" max="5" width="53.6640625" bestFit="1" customWidth="1"/>
    <col min="6" max="6" width="34" bestFit="1" customWidth="1"/>
  </cols>
  <sheetData>
    <row r="1" spans="2:6" ht="21">
      <c r="B1" s="6" t="s">
        <v>130</v>
      </c>
    </row>
    <row r="2" spans="2:6" ht="18">
      <c r="B2" s="1" t="str">
        <f>_Cover!B14</f>
        <v>IESO DER Potential Study - Measure List and Pre-Assessment</v>
      </c>
    </row>
    <row r="3" spans="2:6" ht="14.4">
      <c r="B3" s="83" t="str">
        <f ca="1">HYPERLINK("#"&amp;CELL("address", _Contents!B3 ), "Go to Table of Contents")</f>
        <v>Go to Table of Contents</v>
      </c>
      <c r="C3" s="83"/>
      <c r="D3" s="83"/>
      <c r="E3" s="83"/>
    </row>
    <row r="7" spans="2:6">
      <c r="E7" s="43" t="s">
        <v>131</v>
      </c>
      <c r="F7" s="43"/>
    </row>
    <row r="8" spans="2:6" ht="51" customHeight="1" thickBot="1">
      <c r="E8" s="17" t="s">
        <v>83</v>
      </c>
      <c r="F8" s="17" t="s">
        <v>84</v>
      </c>
    </row>
    <row r="9" spans="2:6" ht="16.8" thickTop="1" thickBot="1">
      <c r="E9" s="98" t="s">
        <v>85</v>
      </c>
      <c r="F9" s="99"/>
    </row>
    <row r="10" spans="2:6" ht="16.2" thickTop="1">
      <c r="E10" s="93" t="s">
        <v>132</v>
      </c>
      <c r="F10" s="8" t="str">
        <f>_xlfn.XLOOKUP(E10,Table3[Technology/Measure],Table3[Recommended DERs])</f>
        <v>Yes</v>
      </c>
    </row>
    <row r="11" spans="2:6">
      <c r="E11" s="93" t="s">
        <v>133</v>
      </c>
      <c r="F11" s="8" t="str">
        <f>_xlfn.XLOOKUP(E11,Table3[Technology/Measure],Table3[Recommended DERs])</f>
        <v>Yes</v>
      </c>
    </row>
    <row r="12" spans="2:6">
      <c r="E12" s="93" t="s">
        <v>134</v>
      </c>
      <c r="F12" s="8" t="str">
        <f>_xlfn.XLOOKUP(E12,Table3[Technology/Measure],Table3[Recommended DERs])</f>
        <v>No</v>
      </c>
    </row>
    <row r="13" spans="2:6">
      <c r="E13" s="93" t="s">
        <v>135</v>
      </c>
      <c r="F13" s="8" t="str">
        <f>_xlfn.XLOOKUP(E13,Table3[Technology/Measure],Table3[Recommended DERs])</f>
        <v>Yes</v>
      </c>
    </row>
    <row r="14" spans="2:6">
      <c r="E14" s="93" t="s">
        <v>136</v>
      </c>
      <c r="F14" s="8" t="str">
        <f>_xlfn.XLOOKUP(E14,Table3[Technology/Measure],Table3[Recommended DERs])</f>
        <v>Yes</v>
      </c>
    </row>
    <row r="15" spans="2:6" ht="16.2" thickBot="1">
      <c r="E15" s="93" t="s">
        <v>136</v>
      </c>
      <c r="F15" s="8" t="str">
        <f>_xlfn.XLOOKUP(E15,Table3[Technology/Measure],Table3[Recommended DERs])</f>
        <v>Yes</v>
      </c>
    </row>
    <row r="16" spans="2:6" ht="16.8" thickTop="1" thickBot="1">
      <c r="E16" s="98" t="s">
        <v>92</v>
      </c>
      <c r="F16" s="99"/>
    </row>
    <row r="17" spans="5:6" ht="16.2" thickTop="1">
      <c r="E17" s="93" t="s">
        <v>137</v>
      </c>
      <c r="F17" s="8" t="str">
        <f>_xlfn.XLOOKUP(E17,Table3[Technology/Measure],Table3[Recommended DERs])</f>
        <v>No</v>
      </c>
    </row>
    <row r="18" spans="5:6">
      <c r="E18" s="93" t="s">
        <v>138</v>
      </c>
      <c r="F18" s="8" t="str">
        <f>_xlfn.XLOOKUP(E18,Table3[Technology/Measure],Table3[Recommended DERs])</f>
        <v>No</v>
      </c>
    </row>
    <row r="19" spans="5:6" ht="16.2" thickBot="1">
      <c r="E19" s="93" t="s">
        <v>139</v>
      </c>
      <c r="F19" s="8" t="str">
        <f>_xlfn.XLOOKUP(E19,Table3[Technology/Measure],Table3[Recommended DERs])</f>
        <v>Yes</v>
      </c>
    </row>
    <row r="20" spans="5:6" ht="16.8" thickTop="1" thickBot="1">
      <c r="E20" s="98" t="s">
        <v>105</v>
      </c>
      <c r="F20" s="99"/>
    </row>
    <row r="21" spans="5:6" ht="16.2" thickTop="1">
      <c r="E21" s="93" t="s">
        <v>140</v>
      </c>
      <c r="F21" s="8" t="str">
        <f>_xlfn.XLOOKUP(E21,Table3[Technology/Measure],Table3[Recommended DERs])</f>
        <v>Yes</v>
      </c>
    </row>
    <row r="22" spans="5:6" ht="16.2" thickBot="1">
      <c r="E22" s="93" t="s">
        <v>141</v>
      </c>
      <c r="F22" s="8" t="str">
        <f>_xlfn.XLOOKUP(E22,Table3[Technology/Measure],Table3[Recommended DERs])</f>
        <v>No</v>
      </c>
    </row>
    <row r="23" spans="5:6" ht="16.8" thickTop="1" thickBot="1">
      <c r="E23" s="98" t="s">
        <v>107</v>
      </c>
      <c r="F23" s="99"/>
    </row>
    <row r="24" spans="5:6" ht="16.2" thickTop="1">
      <c r="E24" s="93" t="s">
        <v>142</v>
      </c>
      <c r="F24" s="8" t="str">
        <f>_xlfn.XLOOKUP(E24,Table3[Technology/Measure],Table3[Recommended DERs])</f>
        <v>Yes</v>
      </c>
    </row>
    <row r="25" spans="5:6" ht="16.2" thickBot="1">
      <c r="E25" s="93" t="s">
        <v>143</v>
      </c>
      <c r="F25" s="8" t="str">
        <f>_xlfn.XLOOKUP(E25,Table3[Technology/Measure],Table3[Recommended DERs])</f>
        <v>Yes</v>
      </c>
    </row>
    <row r="26" spans="5:6" ht="16.8" thickTop="1" thickBot="1">
      <c r="E26" s="98" t="s">
        <v>111</v>
      </c>
      <c r="F26" s="99"/>
    </row>
    <row r="27" spans="5:6" ht="16.2" thickTop="1">
      <c r="E27" s="93" t="s">
        <v>144</v>
      </c>
      <c r="F27" s="8" t="str">
        <f>_xlfn.XLOOKUP(E27,Table3[Technology/Measure],Table3[Recommended DERs])</f>
        <v>Yes</v>
      </c>
    </row>
    <row r="28" spans="5:6">
      <c r="E28" s="93" t="s">
        <v>145</v>
      </c>
      <c r="F28" s="8" t="str">
        <f>_xlfn.XLOOKUP(E28,Table3[Technology/Measure],Table3[Recommended DERs])</f>
        <v>Yes</v>
      </c>
    </row>
    <row r="29" spans="5:6">
      <c r="E29" s="93" t="s">
        <v>146</v>
      </c>
      <c r="F29" s="8" t="str">
        <f>_xlfn.XLOOKUP(E29,Table3[Technology/Measure],Table3[Recommended DERs])</f>
        <v>No</v>
      </c>
    </row>
    <row r="30" spans="5:6" ht="16.2" thickBot="1">
      <c r="E30" s="93" t="s">
        <v>147</v>
      </c>
      <c r="F30" s="8" t="str">
        <f>_xlfn.XLOOKUP(E30,Table3[Technology/Measure],Table3[Recommended DERs])</f>
        <v>Yes</v>
      </c>
    </row>
    <row r="31" spans="5:6" ht="16.8" thickTop="1" thickBot="1">
      <c r="E31" s="98" t="s">
        <v>118</v>
      </c>
      <c r="F31" s="99"/>
    </row>
    <row r="32" spans="5:6" ht="16.2" thickTop="1">
      <c r="E32" s="93" t="s">
        <v>148</v>
      </c>
      <c r="F32" s="8" t="str">
        <f>_xlfn.XLOOKUP(E32,Table3[Technology/Measure],Table3[Recommended DERs])</f>
        <v>Yes</v>
      </c>
    </row>
    <row r="33" spans="5:6">
      <c r="E33" s="93" t="s">
        <v>149</v>
      </c>
      <c r="F33" s="8" t="str">
        <f>_xlfn.XLOOKUP(E33,Table3[Technology/Measure],Table3[Recommended DERs])</f>
        <v>No</v>
      </c>
    </row>
    <row r="34" spans="5:6">
      <c r="E34" s="93" t="s">
        <v>150</v>
      </c>
      <c r="F34" s="8" t="str">
        <f>_xlfn.XLOOKUP(E34,Table3[Technology/Measure],Table3[Recommended DERs])</f>
        <v>Yes</v>
      </c>
    </row>
    <row r="35" spans="5:6">
      <c r="E35" s="93" t="s">
        <v>151</v>
      </c>
      <c r="F35" s="8" t="str">
        <f>_xlfn.XLOOKUP(E35,Table3[Technology/Measure],Table3[Recommended DERs])</f>
        <v>No</v>
      </c>
    </row>
    <row r="36" spans="5:6">
      <c r="E36" s="93" t="s">
        <v>152</v>
      </c>
      <c r="F36" s="8" t="str">
        <f>_xlfn.XLOOKUP(E36,Table3[Technology/Measure],Table3[Recommended DERs])</f>
        <v>No</v>
      </c>
    </row>
    <row r="37" spans="5:6" ht="16.2" thickBot="1">
      <c r="E37" s="93" t="s">
        <v>153</v>
      </c>
      <c r="F37" s="8" t="str">
        <f>_xlfn.XLOOKUP(E37,Table3[Technology/Measure],Table3[Recommended DERs])</f>
        <v>No</v>
      </c>
    </row>
    <row r="38" spans="5:6" ht="16.8" thickTop="1" thickBot="1">
      <c r="E38" s="98" t="s">
        <v>154</v>
      </c>
      <c r="F38" s="99"/>
    </row>
    <row r="39" spans="5:6" ht="16.2" thickTop="1">
      <c r="E39" s="93" t="s">
        <v>155</v>
      </c>
      <c r="F39" s="8" t="str">
        <f>_xlfn.XLOOKUP(E39,Table3[Technology/Measure],Table3[Recommended DERs])</f>
        <v>Yes</v>
      </c>
    </row>
    <row r="40" spans="5:6">
      <c r="E40" s="93" t="s">
        <v>156</v>
      </c>
      <c r="F40" s="8" t="str">
        <f>_xlfn.XLOOKUP(E40,Table3[Technology/Measure],Table3[Recommended DERs])</f>
        <v>Yes</v>
      </c>
    </row>
    <row r="41" spans="5:6">
      <c r="E41" s="93" t="s">
        <v>157</v>
      </c>
      <c r="F41" s="8" t="str">
        <f>_xlfn.XLOOKUP(E41,Table3[Technology/Measure],Table3[Recommended DERs])</f>
        <v>Yes</v>
      </c>
    </row>
    <row r="42" spans="5:6">
      <c r="E42" s="93" t="s">
        <v>158</v>
      </c>
      <c r="F42" s="8" t="str">
        <f>_xlfn.XLOOKUP(E42,Table3[Technology/Measure],Table3[Recommended DERs])</f>
        <v>Yes</v>
      </c>
    </row>
    <row r="43" spans="5:6">
      <c r="E43" s="93" t="s">
        <v>159</v>
      </c>
      <c r="F43" s="8" t="str">
        <f>_xlfn.XLOOKUP(E43,Table3[Technology/Measure],Table3[Recommended DERs])</f>
        <v>Yes</v>
      </c>
    </row>
    <row r="44" spans="5:6">
      <c r="E44" s="93" t="s">
        <v>160</v>
      </c>
      <c r="F44" s="8" t="str">
        <f>_xlfn.XLOOKUP(E44,Table3[Technology/Measure],Table3[Recommended DERs])</f>
        <v>No</v>
      </c>
    </row>
    <row r="45" spans="5:6">
      <c r="E45" s="93" t="s">
        <v>161</v>
      </c>
      <c r="F45" s="8" t="str">
        <f>_xlfn.XLOOKUP(E45,Table3[Technology/Measure],Table3[Recommended DERs])</f>
        <v>Yes</v>
      </c>
    </row>
    <row r="46" spans="5:6">
      <c r="E46" s="93" t="s">
        <v>162</v>
      </c>
      <c r="F46" s="8" t="str">
        <f>_xlfn.XLOOKUP(E46,Table3[Technology/Measure],Table3[Recommended DERs])</f>
        <v>No</v>
      </c>
    </row>
    <row r="47" spans="5:6">
      <c r="E47" s="93" t="s">
        <v>163</v>
      </c>
      <c r="F47" s="8" t="str">
        <f>_xlfn.XLOOKUP(E47,Table3[Technology/Measure],Table3[Recommended DERs])</f>
        <v>Yes</v>
      </c>
    </row>
    <row r="48" spans="5:6">
      <c r="E48" s="93" t="s">
        <v>164</v>
      </c>
      <c r="F48" s="8" t="str">
        <f>_xlfn.XLOOKUP(E48,Table3[Technology/Measure],Table3[Recommended DERs])</f>
        <v>Yes</v>
      </c>
    </row>
    <row r="49" spans="5:6">
      <c r="E49" s="93" t="s">
        <v>165</v>
      </c>
      <c r="F49" s="8" t="str">
        <f>_xlfn.XLOOKUP(E49,Table3[Technology/Measure],Table3[Recommended DERs])</f>
        <v>Yes</v>
      </c>
    </row>
    <row r="50" spans="5:6">
      <c r="E50" s="93" t="s">
        <v>166</v>
      </c>
      <c r="F50" s="8" t="str">
        <f>_xlfn.XLOOKUP(E50,Table3[Technology/Measure],Table3[Recommended DERs])</f>
        <v>Yes</v>
      </c>
    </row>
    <row r="51" spans="5:6">
      <c r="E51" s="93" t="s">
        <v>167</v>
      </c>
      <c r="F51" s="8" t="str">
        <f>_xlfn.XLOOKUP(E51,Table3[Technology/Measure],Table3[Recommended DERs])</f>
        <v>Yes</v>
      </c>
    </row>
    <row r="52" spans="5:6" ht="16.2" thickBot="1">
      <c r="E52" s="93" t="s">
        <v>168</v>
      </c>
      <c r="F52" s="8" t="str">
        <f>_xlfn.XLOOKUP(E52,Table3[Technology/Measure],Table3[Recommended DERs])</f>
        <v>Yes</v>
      </c>
    </row>
    <row r="53" spans="5:6" ht="16.8" thickTop="1" thickBot="1">
      <c r="E53" s="98" t="s">
        <v>127</v>
      </c>
      <c r="F53" s="99"/>
    </row>
    <row r="54" spans="5:6" ht="16.2" thickTop="1">
      <c r="E54" s="93" t="s">
        <v>169</v>
      </c>
      <c r="F54" s="8" t="str">
        <f>_xlfn.XLOOKUP(E54,Table3[Technology/Measure],Table3[Recommended DERs])</f>
        <v>Yes</v>
      </c>
    </row>
    <row r="55" spans="5:6">
      <c r="E55" s="93" t="s">
        <v>170</v>
      </c>
      <c r="F55" s="8" t="str">
        <f>_xlfn.XLOOKUP(E55,Table3[Technology/Measure],Table3[Recommended DERs])</f>
        <v>Yes</v>
      </c>
    </row>
    <row r="56" spans="5:6">
      <c r="E56" s="93" t="s">
        <v>171</v>
      </c>
      <c r="F56" s="8" t="str">
        <f>_xlfn.XLOOKUP(E56,Table3[Technology/Measure],Table3[Recommended DERs])</f>
        <v>Yes</v>
      </c>
    </row>
    <row r="57" spans="5:6">
      <c r="E57" s="93" t="s">
        <v>172</v>
      </c>
      <c r="F57" s="8" t="str">
        <f>_xlfn.XLOOKUP(E57,Table3[Technology/Measure],Table3[Recommended DERs])</f>
        <v>Yes</v>
      </c>
    </row>
    <row r="58" spans="5:6" ht="16.2" thickBot="1">
      <c r="E58" s="102" t="s">
        <v>173</v>
      </c>
      <c r="F58" s="103" t="str">
        <f>_xlfn.XLOOKUP(E58,Table3[Technology/Measure],Table3[Recommended DERs])</f>
        <v>Yes</v>
      </c>
    </row>
    <row r="59" spans="5:6" ht="16.2" thickTop="1">
      <c r="E59" t="s">
        <v>129</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election activeCell="E8" sqref="E8:F20"/>
    </sheetView>
  </sheetViews>
  <sheetFormatPr defaultRowHeight="15.6"/>
  <cols>
    <col min="1" max="1" width="2.5546875" customWidth="1"/>
    <col min="2" max="2" width="2.5546875" style="4" customWidth="1"/>
    <col min="3" max="3" width="2.5546875" style="5" customWidth="1"/>
    <col min="4" max="4" width="2.5546875" style="3" customWidth="1"/>
    <col min="5" max="5" width="35" customWidth="1"/>
    <col min="6" max="6" width="25.6640625" customWidth="1"/>
  </cols>
  <sheetData>
    <row r="1" spans="2:6" ht="21">
      <c r="B1" s="6" t="s">
        <v>174</v>
      </c>
    </row>
    <row r="2" spans="2:6" ht="18">
      <c r="B2" s="1" t="str">
        <f>_Cover!B14</f>
        <v>IESO DER Potential Study - Measure List and Pre-Assessment</v>
      </c>
    </row>
    <row r="3" spans="2:6" ht="14.4">
      <c r="B3" s="83" t="str">
        <f ca="1">HYPERLINK("#"&amp;CELL("address", _Contents!B3 ), "Go to Table of Contents")</f>
        <v>Go to Table of Contents</v>
      </c>
      <c r="C3" s="83"/>
      <c r="D3" s="83"/>
      <c r="E3" s="83"/>
    </row>
    <row r="7" spans="2:6">
      <c r="E7" s="43" t="s">
        <v>175</v>
      </c>
      <c r="F7" s="43"/>
    </row>
    <row r="8" spans="2:6" ht="51" customHeight="1" thickBot="1">
      <c r="E8" s="17" t="s">
        <v>83</v>
      </c>
      <c r="F8" s="17" t="s">
        <v>84</v>
      </c>
    </row>
    <row r="9" spans="2:6" ht="16.8" thickTop="1" thickBot="1">
      <c r="E9" s="98" t="s">
        <v>105</v>
      </c>
      <c r="F9" s="99"/>
    </row>
    <row r="10" spans="2:6" ht="16.2" thickTop="1">
      <c r="E10" s="93" t="s">
        <v>176</v>
      </c>
      <c r="F10" s="8" t="str">
        <f>_xlfn.XLOOKUP(E10,Table3[Technology/Measure],Table3[Recommended DERs])</f>
        <v>No</v>
      </c>
    </row>
    <row r="11" spans="2:6">
      <c r="E11" s="93" t="s">
        <v>177</v>
      </c>
      <c r="F11" s="8" t="str">
        <f>_xlfn.XLOOKUP(E11,Table3[Technology/Measure],Table3[Recommended DERs])</f>
        <v>No</v>
      </c>
    </row>
    <row r="12" spans="2:6">
      <c r="E12" s="93" t="s">
        <v>178</v>
      </c>
      <c r="F12" s="8" t="str">
        <f>_xlfn.XLOOKUP(E12,Table3[Technology/Measure],Table3[Recommended DERs])</f>
        <v>No</v>
      </c>
    </row>
    <row r="13" spans="2:6">
      <c r="E13" s="93" t="s">
        <v>179</v>
      </c>
      <c r="F13" s="8" t="str">
        <f>_xlfn.XLOOKUP(E13,Table3[Technology/Measure],Table3[Recommended DERs])</f>
        <v>Yes</v>
      </c>
    </row>
    <row r="14" spans="2:6" ht="16.2" thickBot="1">
      <c r="E14" s="93" t="s">
        <v>180</v>
      </c>
      <c r="F14" s="8" t="str">
        <f>_xlfn.XLOOKUP(E14,Table3[Technology/Measure],Table3[Recommended DERs])</f>
        <v>No</v>
      </c>
    </row>
    <row r="15" spans="2:6" ht="16.8" thickTop="1" thickBot="1">
      <c r="E15" s="98" t="s">
        <v>118</v>
      </c>
      <c r="F15" s="99"/>
    </row>
    <row r="16" spans="2:6" ht="16.2" thickTop="1">
      <c r="E16" s="93" t="s">
        <v>181</v>
      </c>
      <c r="F16" s="8" t="str">
        <f>_xlfn.XLOOKUP(E16,Table3[Technology/Measure],Table3[Recommended DERs])</f>
        <v>No</v>
      </c>
    </row>
    <row r="17" spans="5:6">
      <c r="E17" s="93" t="s">
        <v>182</v>
      </c>
      <c r="F17" s="8" t="str">
        <f>_xlfn.XLOOKUP(E17,Table3[Technology/Measure],Table3[Recommended DERs])</f>
        <v>Yes</v>
      </c>
    </row>
    <row r="18" spans="5:6">
      <c r="E18" s="93" t="s">
        <v>183</v>
      </c>
      <c r="F18" s="8" t="str">
        <f>_xlfn.XLOOKUP(E18,Table3[Technology/Measure],Table3[Recommended DERs])</f>
        <v>No</v>
      </c>
    </row>
    <row r="19" spans="5:6" ht="16.2" thickBot="1">
      <c r="E19" s="102" t="s">
        <v>184</v>
      </c>
      <c r="F19" s="103" t="str">
        <f>_xlfn.XLOOKUP(E19,Table3[Technology/Measure],Table3[Recommended DERs])</f>
        <v>Yes</v>
      </c>
    </row>
    <row r="20" spans="5:6" ht="16.2" thickTop="1">
      <c r="E20" t="s">
        <v>129</v>
      </c>
      <c r="F20" s="8"/>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8:E22"/>
  <sheetViews>
    <sheetView workbookViewId="0">
      <selection activeCell="B15" sqref="B15"/>
    </sheetView>
  </sheetViews>
  <sheetFormatPr defaultColWidth="8.88671875" defaultRowHeight="14.4"/>
  <cols>
    <col min="1" max="4" width="2.5546875" style="87" customWidth="1"/>
    <col min="5" max="5" width="20.5546875" style="87" customWidth="1"/>
    <col min="6" max="16384" width="8.88671875" style="87"/>
  </cols>
  <sheetData>
    <row r="8" spans="2:5" ht="15.6">
      <c r="B8" s="92" t="s">
        <v>185</v>
      </c>
    </row>
    <row r="9" spans="2:5" ht="21">
      <c r="B9" s="86" t="s">
        <v>186</v>
      </c>
    </row>
    <row r="14" spans="2:5" ht="18">
      <c r="B14" s="91" t="str">
        <f>_Cover!B14</f>
        <v>IESO DER Potential Study - Measure List and Pre-Assessment</v>
      </c>
    </row>
    <row r="15" spans="2:5">
      <c r="B15" s="89" t="str">
        <f ca="1">HYPERLINK("#"&amp;CELL("address", _Contents!B3 ), "Go to Table of Contents")</f>
        <v>Go to Table of Contents</v>
      </c>
      <c r="C15" s="89"/>
      <c r="D15" s="89"/>
      <c r="E15" s="89"/>
    </row>
    <row r="22" spans="2:2">
      <c r="B22" s="9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5"/>
  <sheetViews>
    <sheetView zoomScale="85" zoomScaleNormal="85" workbookViewId="0">
      <selection activeCell="E8" sqref="E8:I93"/>
    </sheetView>
  </sheetViews>
  <sheetFormatPr defaultColWidth="8.5546875" defaultRowHeight="15.6"/>
  <cols>
    <col min="1" max="1" width="2.5546875" style="51" customWidth="1"/>
    <col min="2" max="2" width="2.5546875" style="32" customWidth="1"/>
    <col min="3" max="3" width="2.5546875" style="33" customWidth="1"/>
    <col min="4" max="4" width="2.5546875" style="34" customWidth="1"/>
    <col min="5" max="5" width="8.5546875" style="64" customWidth="1"/>
    <col min="6" max="6" width="60.5546875" style="64" customWidth="1"/>
    <col min="7" max="7" width="108.44140625" style="71" customWidth="1"/>
    <col min="8" max="8" width="28.44140625" style="64" bestFit="1" customWidth="1"/>
    <col min="9" max="9" width="29.44140625" style="64" customWidth="1"/>
    <col min="10" max="10" width="34.6640625" style="64" bestFit="1" customWidth="1"/>
    <col min="11" max="11" width="18.44140625" style="51" customWidth="1"/>
    <col min="12" max="16384" width="8.5546875" style="51"/>
  </cols>
  <sheetData>
    <row r="1" spans="2:10" ht="21">
      <c r="B1" s="38" t="s">
        <v>187</v>
      </c>
      <c r="G1" s="68"/>
      <c r="I1" s="69"/>
      <c r="J1" s="69"/>
    </row>
    <row r="2" spans="2:10" ht="18">
      <c r="B2" s="39" t="str">
        <f>_Cover!B14</f>
        <v>IESO DER Potential Study - Measure List and Pre-Assessment</v>
      </c>
      <c r="G2" s="62"/>
      <c r="I2" s="52"/>
      <c r="J2" s="52"/>
    </row>
    <row r="3" spans="2:10" ht="14.4">
      <c r="B3" s="84" t="str">
        <f ca="1">HYPERLINK("#"&amp;CELL("address", _Contents!B3 ), "Go to Table of Contents")</f>
        <v>Go to Table of Contents</v>
      </c>
      <c r="C3" s="84"/>
      <c r="D3" s="84"/>
      <c r="E3" s="84"/>
      <c r="F3" s="65"/>
      <c r="G3" s="62"/>
      <c r="H3" s="65"/>
      <c r="I3" s="52"/>
      <c r="J3" s="52"/>
    </row>
    <row r="4" spans="2:10">
      <c r="G4" s="63"/>
      <c r="I4" s="53"/>
      <c r="J4" s="53"/>
    </row>
    <row r="5" spans="2:10">
      <c r="G5" s="62"/>
      <c r="I5" s="52"/>
      <c r="J5" s="52"/>
    </row>
    <row r="7" spans="2:10" s="54" customFormat="1">
      <c r="B7" s="32"/>
      <c r="C7" s="40"/>
      <c r="D7" s="41"/>
      <c r="E7" s="66"/>
      <c r="F7" s="66"/>
      <c r="G7" s="70"/>
      <c r="H7" s="66"/>
      <c r="I7" s="66"/>
      <c r="J7" s="66"/>
    </row>
    <row r="8" spans="2:10" s="55" customFormat="1" ht="51" customHeight="1">
      <c r="B8" s="45"/>
      <c r="C8" s="46"/>
      <c r="D8" s="47"/>
      <c r="E8" s="55" t="s">
        <v>188</v>
      </c>
      <c r="F8" s="55" t="s">
        <v>83</v>
      </c>
      <c r="G8" s="55" t="s">
        <v>189</v>
      </c>
      <c r="H8" s="55" t="s">
        <v>190</v>
      </c>
      <c r="I8" s="55" t="s">
        <v>191</v>
      </c>
    </row>
    <row r="9" spans="2:10" ht="28.5" customHeight="1">
      <c r="E9" s="64">
        <v>1</v>
      </c>
      <c r="F9" s="67" t="s">
        <v>181</v>
      </c>
      <c r="G9" s="71" t="s">
        <v>192</v>
      </c>
      <c r="H9" s="64" t="s">
        <v>118</v>
      </c>
      <c r="I9" s="67" t="s">
        <v>193</v>
      </c>
      <c r="J9" s="51"/>
    </row>
    <row r="10" spans="2:10">
      <c r="E10" s="64">
        <v>2</v>
      </c>
      <c r="F10" s="67" t="s">
        <v>184</v>
      </c>
      <c r="G10" s="71" t="s">
        <v>194</v>
      </c>
      <c r="H10" s="64" t="s">
        <v>118</v>
      </c>
      <c r="I10" s="67" t="s">
        <v>193</v>
      </c>
      <c r="J10" s="51"/>
    </row>
    <row r="11" spans="2:10" ht="28.8">
      <c r="E11" s="64">
        <v>3</v>
      </c>
      <c r="F11" s="67" t="s">
        <v>182</v>
      </c>
      <c r="G11" s="71" t="s">
        <v>195</v>
      </c>
      <c r="H11" s="64" t="s">
        <v>118</v>
      </c>
      <c r="I11" s="67" t="s">
        <v>193</v>
      </c>
      <c r="J11" s="51"/>
    </row>
    <row r="12" spans="2:10" ht="32.25" customHeight="1">
      <c r="E12" s="64">
        <v>4</v>
      </c>
      <c r="F12" s="67" t="s">
        <v>183</v>
      </c>
      <c r="G12" s="71" t="s">
        <v>196</v>
      </c>
      <c r="H12" s="64" t="s">
        <v>118</v>
      </c>
      <c r="I12" s="67" t="s">
        <v>193</v>
      </c>
      <c r="J12" s="51"/>
    </row>
    <row r="13" spans="2:10" ht="33" customHeight="1">
      <c r="E13" s="64">
        <v>5</v>
      </c>
      <c r="F13" s="67" t="s">
        <v>148</v>
      </c>
      <c r="G13" s="71" t="s">
        <v>197</v>
      </c>
      <c r="H13" s="64" t="s">
        <v>118</v>
      </c>
      <c r="I13" s="67" t="s">
        <v>198</v>
      </c>
      <c r="J13" s="51"/>
    </row>
    <row r="14" spans="2:10" ht="28.8">
      <c r="E14" s="64">
        <v>6</v>
      </c>
      <c r="F14" s="67" t="s">
        <v>150</v>
      </c>
      <c r="G14" s="71" t="s">
        <v>199</v>
      </c>
      <c r="H14" s="64" t="s">
        <v>118</v>
      </c>
      <c r="I14" s="67" t="s">
        <v>198</v>
      </c>
      <c r="J14" s="51"/>
    </row>
    <row r="15" spans="2:10" ht="28.8">
      <c r="E15" s="64">
        <v>7</v>
      </c>
      <c r="F15" s="67" t="s">
        <v>151</v>
      </c>
      <c r="G15" s="71" t="s">
        <v>200</v>
      </c>
      <c r="H15" s="64" t="s">
        <v>118</v>
      </c>
      <c r="I15" s="67" t="s">
        <v>198</v>
      </c>
      <c r="J15" s="51"/>
    </row>
    <row r="16" spans="2:10" ht="28.8">
      <c r="E16" s="64">
        <v>8</v>
      </c>
      <c r="F16" s="67" t="s">
        <v>152</v>
      </c>
      <c r="G16" s="72" t="s">
        <v>201</v>
      </c>
      <c r="H16" s="64" t="s">
        <v>118</v>
      </c>
      <c r="I16" s="67" t="s">
        <v>198</v>
      </c>
      <c r="J16" s="51"/>
    </row>
    <row r="17" spans="5:10">
      <c r="E17" s="64">
        <v>9</v>
      </c>
      <c r="F17" s="67" t="s">
        <v>149</v>
      </c>
      <c r="G17" s="71" t="s">
        <v>202</v>
      </c>
      <c r="H17" s="64" t="s">
        <v>118</v>
      </c>
      <c r="I17" s="67" t="s">
        <v>198</v>
      </c>
      <c r="J17" s="51"/>
    </row>
    <row r="18" spans="5:10" ht="28.8">
      <c r="E18" s="64">
        <v>10</v>
      </c>
      <c r="F18" s="67" t="s">
        <v>120</v>
      </c>
      <c r="G18" s="71" t="s">
        <v>199</v>
      </c>
      <c r="H18" s="64" t="s">
        <v>118</v>
      </c>
      <c r="I18" s="67" t="s">
        <v>203</v>
      </c>
      <c r="J18" s="51"/>
    </row>
    <row r="19" spans="5:10">
      <c r="E19" s="64">
        <v>11</v>
      </c>
      <c r="F19" s="67" t="s">
        <v>119</v>
      </c>
      <c r="G19" s="71" t="s">
        <v>204</v>
      </c>
      <c r="H19" s="64" t="s">
        <v>118</v>
      </c>
      <c r="I19" s="67" t="s">
        <v>203</v>
      </c>
      <c r="J19" s="51"/>
    </row>
    <row r="20" spans="5:10">
      <c r="E20" s="64">
        <v>12</v>
      </c>
      <c r="F20" s="67" t="s">
        <v>161</v>
      </c>
      <c r="G20" s="71" t="s">
        <v>205</v>
      </c>
      <c r="H20" s="64" t="s">
        <v>154</v>
      </c>
      <c r="I20" s="67" t="s">
        <v>198</v>
      </c>
      <c r="J20" s="51"/>
    </row>
    <row r="21" spans="5:10">
      <c r="E21" s="64">
        <v>13</v>
      </c>
      <c r="F21" s="67" t="s">
        <v>160</v>
      </c>
      <c r="G21" s="71" t="s">
        <v>206</v>
      </c>
      <c r="H21" s="64" t="s">
        <v>154</v>
      </c>
      <c r="I21" s="67" t="s">
        <v>198</v>
      </c>
      <c r="J21" s="51"/>
    </row>
    <row r="22" spans="5:10">
      <c r="E22" s="64">
        <v>14</v>
      </c>
      <c r="F22" s="67" t="s">
        <v>162</v>
      </c>
      <c r="G22" s="71" t="s">
        <v>207</v>
      </c>
      <c r="H22" s="64" t="s">
        <v>154</v>
      </c>
      <c r="I22" s="67" t="s">
        <v>198</v>
      </c>
      <c r="J22" s="51"/>
    </row>
    <row r="23" spans="5:10">
      <c r="E23" s="64">
        <v>15</v>
      </c>
      <c r="F23" s="67" t="s">
        <v>163</v>
      </c>
      <c r="G23" s="71" t="s">
        <v>208</v>
      </c>
      <c r="H23" s="64" t="s">
        <v>154</v>
      </c>
      <c r="I23" s="67" t="s">
        <v>198</v>
      </c>
      <c r="J23" s="51"/>
    </row>
    <row r="24" spans="5:10">
      <c r="E24" s="64">
        <v>16</v>
      </c>
      <c r="F24" s="67" t="s">
        <v>164</v>
      </c>
      <c r="G24" s="71" t="s">
        <v>209</v>
      </c>
      <c r="H24" s="64" t="s">
        <v>154</v>
      </c>
      <c r="I24" s="67" t="s">
        <v>198</v>
      </c>
      <c r="J24" s="51"/>
    </row>
    <row r="25" spans="5:10">
      <c r="E25" s="64">
        <v>17</v>
      </c>
      <c r="F25" s="67" t="s">
        <v>165</v>
      </c>
      <c r="G25" s="71" t="s">
        <v>210</v>
      </c>
      <c r="H25" s="64" t="s">
        <v>154</v>
      </c>
      <c r="I25" s="67" t="s">
        <v>198</v>
      </c>
      <c r="J25" s="51"/>
    </row>
    <row r="26" spans="5:10">
      <c r="E26" s="64">
        <v>18</v>
      </c>
      <c r="F26" s="67" t="s">
        <v>166</v>
      </c>
      <c r="G26" s="71" t="s">
        <v>208</v>
      </c>
      <c r="H26" s="64" t="s">
        <v>154</v>
      </c>
      <c r="I26" s="67" t="s">
        <v>198</v>
      </c>
      <c r="J26" s="51"/>
    </row>
    <row r="27" spans="5:10" ht="28.8">
      <c r="E27" s="64">
        <v>19</v>
      </c>
      <c r="F27" s="67" t="s">
        <v>167</v>
      </c>
      <c r="G27" s="71" t="s">
        <v>211</v>
      </c>
      <c r="H27" s="64" t="s">
        <v>154</v>
      </c>
      <c r="I27" s="67" t="s">
        <v>198</v>
      </c>
      <c r="J27" s="51"/>
    </row>
    <row r="28" spans="5:10">
      <c r="E28" s="64">
        <v>20</v>
      </c>
      <c r="F28" s="67" t="s">
        <v>157</v>
      </c>
      <c r="G28" s="71" t="s">
        <v>210</v>
      </c>
      <c r="H28" s="64" t="s">
        <v>154</v>
      </c>
      <c r="I28" s="67" t="s">
        <v>198</v>
      </c>
      <c r="J28" s="51"/>
    </row>
    <row r="29" spans="5:10" ht="42" customHeight="1">
      <c r="E29" s="64">
        <v>21</v>
      </c>
      <c r="F29" s="67" t="s">
        <v>158</v>
      </c>
      <c r="G29" s="71" t="s">
        <v>212</v>
      </c>
      <c r="H29" s="64" t="s">
        <v>154</v>
      </c>
      <c r="I29" s="67" t="s">
        <v>198</v>
      </c>
      <c r="J29" s="51"/>
    </row>
    <row r="30" spans="5:10" ht="28.8">
      <c r="E30" s="64">
        <v>22</v>
      </c>
      <c r="F30" s="67" t="s">
        <v>159</v>
      </c>
      <c r="G30" s="71" t="s">
        <v>211</v>
      </c>
      <c r="H30" s="64" t="s">
        <v>154</v>
      </c>
      <c r="I30" s="67" t="s">
        <v>198</v>
      </c>
      <c r="J30" s="51"/>
    </row>
    <row r="31" spans="5:10">
      <c r="E31" s="64">
        <v>23</v>
      </c>
      <c r="F31" s="67" t="s">
        <v>168</v>
      </c>
      <c r="G31" s="71" t="s">
        <v>213</v>
      </c>
      <c r="H31" s="64" t="s">
        <v>154</v>
      </c>
      <c r="I31" s="67" t="s">
        <v>198</v>
      </c>
      <c r="J31" s="51"/>
    </row>
    <row r="32" spans="5:10">
      <c r="E32" s="64">
        <v>24</v>
      </c>
      <c r="F32" s="67" t="s">
        <v>155</v>
      </c>
      <c r="G32" s="71" t="s">
        <v>214</v>
      </c>
      <c r="H32" s="64" t="s">
        <v>154</v>
      </c>
      <c r="I32" s="67" t="s">
        <v>198</v>
      </c>
      <c r="J32" s="51"/>
    </row>
    <row r="33" spans="5:10">
      <c r="E33" s="64">
        <v>25</v>
      </c>
      <c r="F33" s="67" t="s">
        <v>156</v>
      </c>
      <c r="G33" s="71" t="s">
        <v>215</v>
      </c>
      <c r="H33" s="64" t="s">
        <v>154</v>
      </c>
      <c r="I33" s="67" t="s">
        <v>198</v>
      </c>
      <c r="J33" s="51"/>
    </row>
    <row r="34" spans="5:10">
      <c r="E34" s="64">
        <v>26</v>
      </c>
      <c r="F34" s="67" t="s">
        <v>132</v>
      </c>
      <c r="G34" s="71" t="s">
        <v>216</v>
      </c>
      <c r="H34" s="64" t="s">
        <v>85</v>
      </c>
      <c r="I34" s="67" t="s">
        <v>198</v>
      </c>
      <c r="J34" s="51"/>
    </row>
    <row r="35" spans="5:10">
      <c r="E35" s="64">
        <v>27</v>
      </c>
      <c r="F35" s="67" t="s">
        <v>135</v>
      </c>
      <c r="G35" s="71" t="s">
        <v>217</v>
      </c>
      <c r="H35" s="64" t="s">
        <v>85</v>
      </c>
      <c r="I35" s="67" t="s">
        <v>198</v>
      </c>
      <c r="J35" s="51"/>
    </row>
    <row r="36" spans="5:10">
      <c r="E36" s="64">
        <v>28</v>
      </c>
      <c r="F36" s="67" t="s">
        <v>86</v>
      </c>
      <c r="G36" s="71" t="s">
        <v>218</v>
      </c>
      <c r="H36" s="64" t="s">
        <v>85</v>
      </c>
      <c r="I36" s="67" t="s">
        <v>203</v>
      </c>
      <c r="J36" s="51"/>
    </row>
    <row r="37" spans="5:10">
      <c r="E37" s="64">
        <v>29</v>
      </c>
      <c r="F37" s="67" t="s">
        <v>88</v>
      </c>
      <c r="G37" s="71" t="s">
        <v>219</v>
      </c>
      <c r="H37" s="64" t="s">
        <v>85</v>
      </c>
      <c r="I37" s="67" t="s">
        <v>203</v>
      </c>
      <c r="J37" s="51"/>
    </row>
    <row r="38" spans="5:10" ht="28.8">
      <c r="E38" s="64">
        <v>30</v>
      </c>
      <c r="F38" s="67" t="s">
        <v>89</v>
      </c>
      <c r="G38" s="71" t="s">
        <v>220</v>
      </c>
      <c r="H38" s="64" t="s">
        <v>85</v>
      </c>
      <c r="I38" s="67" t="s">
        <v>203</v>
      </c>
      <c r="J38" s="51"/>
    </row>
    <row r="39" spans="5:10" ht="28.8">
      <c r="E39" s="64">
        <v>31</v>
      </c>
      <c r="F39" s="67" t="s">
        <v>90</v>
      </c>
      <c r="G39" s="71" t="s">
        <v>220</v>
      </c>
      <c r="H39" s="64" t="s">
        <v>85</v>
      </c>
      <c r="I39" s="67" t="s">
        <v>203</v>
      </c>
      <c r="J39" s="51"/>
    </row>
    <row r="40" spans="5:10">
      <c r="E40" s="64">
        <v>32</v>
      </c>
      <c r="F40" s="67" t="s">
        <v>91</v>
      </c>
      <c r="G40" s="71" t="s">
        <v>221</v>
      </c>
      <c r="H40" s="64" t="s">
        <v>85</v>
      </c>
      <c r="I40" s="67" t="s">
        <v>203</v>
      </c>
      <c r="J40" s="51"/>
    </row>
    <row r="41" spans="5:10">
      <c r="E41" s="64">
        <v>33</v>
      </c>
      <c r="F41" s="67" t="s">
        <v>136</v>
      </c>
      <c r="G41" s="71" t="s">
        <v>222</v>
      </c>
      <c r="H41" s="64" t="s">
        <v>136</v>
      </c>
      <c r="I41" s="67" t="s">
        <v>198</v>
      </c>
      <c r="J41" s="51"/>
    </row>
    <row r="42" spans="5:10">
      <c r="E42" s="64">
        <v>34</v>
      </c>
      <c r="F42" s="67" t="s">
        <v>169</v>
      </c>
      <c r="G42" s="71" t="s">
        <v>223</v>
      </c>
      <c r="H42" s="64" t="s">
        <v>127</v>
      </c>
      <c r="I42" s="67" t="s">
        <v>198</v>
      </c>
      <c r="J42" s="51"/>
    </row>
    <row r="43" spans="5:10">
      <c r="E43" s="64">
        <v>35</v>
      </c>
      <c r="F43" s="67" t="s">
        <v>172</v>
      </c>
      <c r="G43" s="71" t="s">
        <v>224</v>
      </c>
      <c r="H43" s="64" t="s">
        <v>127</v>
      </c>
      <c r="I43" s="67" t="s">
        <v>198</v>
      </c>
      <c r="J43" s="51"/>
    </row>
    <row r="44" spans="5:10">
      <c r="E44" s="64">
        <v>36</v>
      </c>
      <c r="F44" s="67" t="s">
        <v>171</v>
      </c>
      <c r="G44" s="71" t="s">
        <v>225</v>
      </c>
      <c r="H44" s="64" t="s">
        <v>127</v>
      </c>
      <c r="I44" s="67" t="s">
        <v>198</v>
      </c>
      <c r="J44" s="51"/>
    </row>
    <row r="45" spans="5:10">
      <c r="E45" s="64">
        <v>37</v>
      </c>
      <c r="F45" s="67" t="s">
        <v>173</v>
      </c>
      <c r="G45" s="71" t="s">
        <v>226</v>
      </c>
      <c r="H45" s="64" t="s">
        <v>127</v>
      </c>
      <c r="I45" s="67" t="s">
        <v>198</v>
      </c>
      <c r="J45" s="51"/>
    </row>
    <row r="46" spans="5:10" ht="28.8">
      <c r="E46" s="64">
        <v>38</v>
      </c>
      <c r="F46" s="67" t="s">
        <v>128</v>
      </c>
      <c r="G46" s="71" t="s">
        <v>227</v>
      </c>
      <c r="H46" s="64" t="s">
        <v>127</v>
      </c>
      <c r="I46" s="67" t="s">
        <v>203</v>
      </c>
      <c r="J46" s="51"/>
    </row>
    <row r="47" spans="5:10">
      <c r="E47" s="64">
        <v>39</v>
      </c>
      <c r="F47" s="67" t="s">
        <v>170</v>
      </c>
      <c r="G47" s="71" t="s">
        <v>228</v>
      </c>
      <c r="H47" s="64" t="s">
        <v>127</v>
      </c>
      <c r="I47" s="67" t="s">
        <v>198</v>
      </c>
      <c r="J47" s="51"/>
    </row>
    <row r="48" spans="5:10">
      <c r="E48" s="64">
        <v>40</v>
      </c>
      <c r="F48" s="67" t="s">
        <v>124</v>
      </c>
      <c r="G48" s="71" t="s">
        <v>210</v>
      </c>
      <c r="H48" s="64" t="s">
        <v>121</v>
      </c>
      <c r="I48" s="67" t="s">
        <v>203</v>
      </c>
      <c r="J48" s="51"/>
    </row>
    <row r="49" spans="5:10">
      <c r="E49" s="64">
        <v>41</v>
      </c>
      <c r="F49" s="67" t="s">
        <v>122</v>
      </c>
      <c r="G49" s="71" t="s">
        <v>229</v>
      </c>
      <c r="H49" s="64" t="s">
        <v>121</v>
      </c>
      <c r="I49" s="67" t="s">
        <v>203</v>
      </c>
      <c r="J49" s="51"/>
    </row>
    <row r="50" spans="5:10">
      <c r="E50" s="64">
        <v>42</v>
      </c>
      <c r="F50" s="67" t="s">
        <v>123</v>
      </c>
      <c r="G50" s="71" t="s">
        <v>230</v>
      </c>
      <c r="H50" s="64" t="s">
        <v>121</v>
      </c>
      <c r="I50" s="67" t="s">
        <v>203</v>
      </c>
      <c r="J50" s="51"/>
    </row>
    <row r="51" spans="5:10">
      <c r="E51" s="64">
        <v>43</v>
      </c>
      <c r="F51" s="67" t="s">
        <v>125</v>
      </c>
      <c r="G51" s="71" t="s">
        <v>231</v>
      </c>
      <c r="H51" s="64" t="s">
        <v>121</v>
      </c>
      <c r="I51" s="67" t="s">
        <v>203</v>
      </c>
      <c r="J51" s="51"/>
    </row>
    <row r="52" spans="5:10">
      <c r="E52" s="64">
        <v>44</v>
      </c>
      <c r="F52" s="67" t="s">
        <v>126</v>
      </c>
      <c r="G52" s="71" t="s">
        <v>232</v>
      </c>
      <c r="H52" s="64" t="s">
        <v>121</v>
      </c>
      <c r="I52" s="67" t="s">
        <v>203</v>
      </c>
      <c r="J52" s="51"/>
    </row>
    <row r="53" spans="5:10">
      <c r="E53" s="64">
        <v>45</v>
      </c>
      <c r="F53" s="67" t="s">
        <v>137</v>
      </c>
      <c r="G53" s="71" t="s">
        <v>233</v>
      </c>
      <c r="H53" s="64" t="s">
        <v>92</v>
      </c>
      <c r="I53" s="67" t="s">
        <v>198</v>
      </c>
      <c r="J53" s="51"/>
    </row>
    <row r="54" spans="5:10">
      <c r="E54" s="64">
        <v>46</v>
      </c>
      <c r="F54" s="67" t="s">
        <v>138</v>
      </c>
      <c r="G54" s="71" t="s">
        <v>234</v>
      </c>
      <c r="H54" s="64" t="s">
        <v>92</v>
      </c>
      <c r="I54" s="67" t="s">
        <v>198</v>
      </c>
      <c r="J54" s="51"/>
    </row>
    <row r="55" spans="5:10">
      <c r="E55" s="64">
        <v>47</v>
      </c>
      <c r="F55" s="67" t="s">
        <v>139</v>
      </c>
      <c r="G55" s="72" t="s">
        <v>235</v>
      </c>
      <c r="H55" s="64" t="s">
        <v>92</v>
      </c>
      <c r="I55" s="67" t="s">
        <v>198</v>
      </c>
      <c r="J55" s="51"/>
    </row>
    <row r="56" spans="5:10">
      <c r="E56" s="64">
        <v>48</v>
      </c>
      <c r="F56" s="67" t="s">
        <v>93</v>
      </c>
      <c r="G56" s="72" t="s">
        <v>233</v>
      </c>
      <c r="H56" s="64" t="s">
        <v>92</v>
      </c>
      <c r="I56" s="67" t="s">
        <v>203</v>
      </c>
      <c r="J56" s="51"/>
    </row>
    <row r="57" spans="5:10">
      <c r="E57" s="64">
        <v>49</v>
      </c>
      <c r="F57" s="67" t="s">
        <v>94</v>
      </c>
      <c r="G57" s="71" t="s">
        <v>233</v>
      </c>
      <c r="H57" s="64" t="s">
        <v>92</v>
      </c>
      <c r="I57" s="67" t="s">
        <v>203</v>
      </c>
      <c r="J57" s="51"/>
    </row>
    <row r="58" spans="5:10">
      <c r="E58" s="64">
        <v>50</v>
      </c>
      <c r="F58" s="67" t="s">
        <v>95</v>
      </c>
      <c r="G58" s="71" t="s">
        <v>235</v>
      </c>
      <c r="H58" s="64" t="s">
        <v>92</v>
      </c>
      <c r="I58" s="67" t="s">
        <v>203</v>
      </c>
      <c r="J58" s="51"/>
    </row>
    <row r="59" spans="5:10">
      <c r="E59" s="64">
        <v>51</v>
      </c>
      <c r="F59" s="67" t="s">
        <v>98</v>
      </c>
      <c r="G59" s="71" t="s">
        <v>236</v>
      </c>
      <c r="H59" s="64" t="s">
        <v>97</v>
      </c>
      <c r="I59" s="67" t="s">
        <v>203</v>
      </c>
      <c r="J59" s="51"/>
    </row>
    <row r="60" spans="5:10">
      <c r="E60" s="64">
        <v>52</v>
      </c>
      <c r="F60" s="67" t="s">
        <v>99</v>
      </c>
      <c r="G60" s="71" t="s">
        <v>236</v>
      </c>
      <c r="H60" s="64" t="s">
        <v>97</v>
      </c>
      <c r="I60" s="67" t="s">
        <v>203</v>
      </c>
      <c r="J60" s="51"/>
    </row>
    <row r="61" spans="5:10">
      <c r="E61" s="64">
        <v>53</v>
      </c>
      <c r="F61" s="67" t="s">
        <v>100</v>
      </c>
      <c r="G61" s="71" t="s">
        <v>236</v>
      </c>
      <c r="H61" s="64" t="s">
        <v>97</v>
      </c>
      <c r="I61" s="67" t="s">
        <v>203</v>
      </c>
      <c r="J61" s="51"/>
    </row>
    <row r="62" spans="5:10">
      <c r="E62" s="64">
        <v>54</v>
      </c>
      <c r="F62" s="67" t="s">
        <v>101</v>
      </c>
      <c r="G62" s="71" t="s">
        <v>236</v>
      </c>
      <c r="H62" s="64" t="s">
        <v>97</v>
      </c>
      <c r="I62" s="67" t="s">
        <v>203</v>
      </c>
      <c r="J62" s="51"/>
    </row>
    <row r="63" spans="5:10">
      <c r="E63" s="64">
        <v>55</v>
      </c>
      <c r="F63" s="67" t="s">
        <v>102</v>
      </c>
      <c r="G63" s="71" t="s">
        <v>236</v>
      </c>
      <c r="H63" s="64" t="s">
        <v>97</v>
      </c>
      <c r="I63" s="67" t="s">
        <v>203</v>
      </c>
      <c r="J63" s="51"/>
    </row>
    <row r="64" spans="5:10">
      <c r="E64" s="64">
        <v>56</v>
      </c>
      <c r="F64" s="67" t="s">
        <v>103</v>
      </c>
      <c r="G64" s="71" t="s">
        <v>236</v>
      </c>
      <c r="H64" s="64" t="s">
        <v>97</v>
      </c>
      <c r="I64" s="67" t="s">
        <v>203</v>
      </c>
      <c r="J64" s="51"/>
    </row>
    <row r="65" spans="5:10">
      <c r="E65" s="64">
        <v>57</v>
      </c>
      <c r="F65" s="67" t="s">
        <v>104</v>
      </c>
      <c r="G65" s="71" t="s">
        <v>236</v>
      </c>
      <c r="H65" s="64" t="s">
        <v>97</v>
      </c>
      <c r="I65" s="67" t="s">
        <v>203</v>
      </c>
      <c r="J65" s="51"/>
    </row>
    <row r="66" spans="5:10">
      <c r="E66" s="64">
        <v>58</v>
      </c>
      <c r="F66" s="67" t="s">
        <v>176</v>
      </c>
      <c r="G66" s="71" t="s">
        <v>237</v>
      </c>
      <c r="H66" s="64" t="s">
        <v>105</v>
      </c>
      <c r="I66" s="67" t="s">
        <v>193</v>
      </c>
      <c r="J66" s="51"/>
    </row>
    <row r="67" spans="5:10">
      <c r="E67" s="64">
        <v>59</v>
      </c>
      <c r="F67" s="67" t="s">
        <v>180</v>
      </c>
      <c r="G67" s="71" t="s">
        <v>238</v>
      </c>
      <c r="H67" s="64" t="s">
        <v>105</v>
      </c>
      <c r="I67" s="67" t="s">
        <v>193</v>
      </c>
      <c r="J67" s="51"/>
    </row>
    <row r="68" spans="5:10">
      <c r="E68" s="64">
        <v>60</v>
      </c>
      <c r="F68" s="67" t="s">
        <v>178</v>
      </c>
      <c r="G68" s="71" t="s">
        <v>239</v>
      </c>
      <c r="H68" s="64" t="s">
        <v>105</v>
      </c>
      <c r="I68" s="67" t="s">
        <v>193</v>
      </c>
      <c r="J68" s="51"/>
    </row>
    <row r="69" spans="5:10">
      <c r="E69" s="64">
        <v>61</v>
      </c>
      <c r="F69" s="67" t="s">
        <v>179</v>
      </c>
      <c r="G69" s="71" t="s">
        <v>240</v>
      </c>
      <c r="H69" s="64" t="s">
        <v>105</v>
      </c>
      <c r="I69" s="67" t="s">
        <v>193</v>
      </c>
      <c r="J69" s="51"/>
    </row>
    <row r="70" spans="5:10">
      <c r="E70" s="64">
        <v>62</v>
      </c>
      <c r="F70" s="67" t="s">
        <v>140</v>
      </c>
      <c r="G70" s="71" t="s">
        <v>241</v>
      </c>
      <c r="H70" s="64" t="s">
        <v>105</v>
      </c>
      <c r="I70" s="67" t="s">
        <v>198</v>
      </c>
      <c r="J70" s="51"/>
    </row>
    <row r="71" spans="5:10" ht="28.8">
      <c r="E71" s="64">
        <v>63</v>
      </c>
      <c r="F71" s="67" t="s">
        <v>141</v>
      </c>
      <c r="G71" s="71" t="s">
        <v>242</v>
      </c>
      <c r="H71" s="64" t="s">
        <v>105</v>
      </c>
      <c r="I71" s="67" t="s">
        <v>198</v>
      </c>
      <c r="J71" s="51"/>
    </row>
    <row r="72" spans="5:10">
      <c r="E72" s="64">
        <v>64</v>
      </c>
      <c r="F72" s="67" t="s">
        <v>106</v>
      </c>
      <c r="G72" s="71" t="s">
        <v>243</v>
      </c>
      <c r="H72" s="64" t="s">
        <v>105</v>
      </c>
      <c r="I72" s="67" t="s">
        <v>203</v>
      </c>
      <c r="J72" s="51"/>
    </row>
    <row r="73" spans="5:10">
      <c r="E73" s="64">
        <v>65</v>
      </c>
      <c r="F73" s="67" t="s">
        <v>177</v>
      </c>
      <c r="G73" s="71" t="s">
        <v>244</v>
      </c>
      <c r="H73" s="64" t="s">
        <v>105</v>
      </c>
      <c r="I73" s="67" t="s">
        <v>193</v>
      </c>
      <c r="J73" s="51"/>
    </row>
    <row r="74" spans="5:10">
      <c r="E74" s="64">
        <v>66</v>
      </c>
      <c r="F74" s="67" t="s">
        <v>142</v>
      </c>
      <c r="G74" s="71" t="s">
        <v>245</v>
      </c>
      <c r="H74" s="64" t="s">
        <v>107</v>
      </c>
      <c r="I74" s="67" t="s">
        <v>198</v>
      </c>
      <c r="J74" s="51"/>
    </row>
    <row r="75" spans="5:10" ht="18" customHeight="1">
      <c r="E75" s="64">
        <v>67</v>
      </c>
      <c r="F75" s="67" t="s">
        <v>143</v>
      </c>
      <c r="G75" s="71" t="s">
        <v>246</v>
      </c>
      <c r="H75" s="64" t="s">
        <v>107</v>
      </c>
      <c r="I75" s="67" t="s">
        <v>198</v>
      </c>
      <c r="J75" s="51"/>
    </row>
    <row r="76" spans="5:10" ht="28.8">
      <c r="E76" s="64">
        <v>68</v>
      </c>
      <c r="F76" s="67" t="s">
        <v>110</v>
      </c>
      <c r="G76" s="71" t="s">
        <v>247</v>
      </c>
      <c r="H76" s="64" t="s">
        <v>107</v>
      </c>
      <c r="I76" s="67" t="s">
        <v>203</v>
      </c>
      <c r="J76" s="51"/>
    </row>
    <row r="77" spans="5:10">
      <c r="E77" s="64">
        <v>69</v>
      </c>
      <c r="F77" s="67" t="s">
        <v>109</v>
      </c>
      <c r="G77" s="71" t="s">
        <v>245</v>
      </c>
      <c r="H77" s="64" t="s">
        <v>107</v>
      </c>
      <c r="I77" s="67" t="s">
        <v>203</v>
      </c>
      <c r="J77" s="51"/>
    </row>
    <row r="78" spans="5:10">
      <c r="E78" s="64">
        <v>70</v>
      </c>
      <c r="F78" s="67" t="s">
        <v>108</v>
      </c>
      <c r="G78" s="71" t="s">
        <v>248</v>
      </c>
      <c r="H78" s="64" t="s">
        <v>107</v>
      </c>
      <c r="I78" s="67" t="s">
        <v>203</v>
      </c>
      <c r="J78" s="51"/>
    </row>
    <row r="79" spans="5:10">
      <c r="E79" s="64">
        <v>71</v>
      </c>
      <c r="F79" s="67" t="s">
        <v>114</v>
      </c>
      <c r="G79" s="71" t="s">
        <v>249</v>
      </c>
      <c r="H79" s="64" t="s">
        <v>111</v>
      </c>
      <c r="I79" s="67" t="s">
        <v>203</v>
      </c>
      <c r="J79" s="51"/>
    </row>
    <row r="80" spans="5:10" ht="28.8">
      <c r="E80" s="64">
        <v>72</v>
      </c>
      <c r="F80" s="67" t="s">
        <v>112</v>
      </c>
      <c r="G80" s="71" t="s">
        <v>250</v>
      </c>
      <c r="H80" s="64" t="s">
        <v>111</v>
      </c>
      <c r="I80" s="67" t="s">
        <v>203</v>
      </c>
      <c r="J80" s="51"/>
    </row>
    <row r="81" spans="5:10">
      <c r="E81" s="64">
        <v>73</v>
      </c>
      <c r="F81" s="67" t="s">
        <v>113</v>
      </c>
      <c r="G81" s="71" t="s">
        <v>249</v>
      </c>
      <c r="H81" s="64" t="s">
        <v>111</v>
      </c>
      <c r="I81" s="67" t="s">
        <v>203</v>
      </c>
      <c r="J81" s="51"/>
    </row>
    <row r="82" spans="5:10">
      <c r="E82" s="64">
        <v>74</v>
      </c>
      <c r="F82" s="67" t="s">
        <v>115</v>
      </c>
      <c r="G82" s="71" t="s">
        <v>249</v>
      </c>
      <c r="H82" s="64" t="s">
        <v>111</v>
      </c>
      <c r="I82" s="67" t="s">
        <v>203</v>
      </c>
      <c r="J82" s="51"/>
    </row>
    <row r="83" spans="5:10">
      <c r="E83" s="64">
        <v>75</v>
      </c>
      <c r="F83" s="67" t="s">
        <v>116</v>
      </c>
      <c r="G83" s="71" t="s">
        <v>251</v>
      </c>
      <c r="H83" s="64" t="s">
        <v>111</v>
      </c>
      <c r="I83" s="67" t="s">
        <v>203</v>
      </c>
      <c r="J83" s="51"/>
    </row>
    <row r="84" spans="5:10">
      <c r="E84" s="64">
        <v>76</v>
      </c>
      <c r="F84" s="67" t="s">
        <v>117</v>
      </c>
      <c r="G84" s="71" t="s">
        <v>251</v>
      </c>
      <c r="H84" s="64" t="s">
        <v>111</v>
      </c>
      <c r="I84" s="67" t="s">
        <v>203</v>
      </c>
      <c r="J84" s="51"/>
    </row>
    <row r="85" spans="5:10" ht="28.8">
      <c r="E85" s="64">
        <v>77</v>
      </c>
      <c r="F85" s="67" t="s">
        <v>146</v>
      </c>
      <c r="G85" s="71" t="s">
        <v>250</v>
      </c>
      <c r="H85" s="64" t="s">
        <v>111</v>
      </c>
      <c r="I85" s="67" t="s">
        <v>198</v>
      </c>
      <c r="J85" s="51"/>
    </row>
    <row r="86" spans="5:10" ht="28.8">
      <c r="E86" s="64">
        <v>78</v>
      </c>
      <c r="F86" s="67" t="s">
        <v>144</v>
      </c>
      <c r="G86" s="71" t="s">
        <v>250</v>
      </c>
      <c r="H86" s="64" t="s">
        <v>111</v>
      </c>
      <c r="I86" s="67" t="s">
        <v>198</v>
      </c>
      <c r="J86" s="51"/>
    </row>
    <row r="87" spans="5:10">
      <c r="E87" s="64">
        <v>79</v>
      </c>
      <c r="F87" s="67" t="s">
        <v>145</v>
      </c>
      <c r="G87" s="71" t="s">
        <v>252</v>
      </c>
      <c r="H87" s="64" t="s">
        <v>111</v>
      </c>
      <c r="I87" s="67" t="s">
        <v>198</v>
      </c>
      <c r="J87" s="51"/>
    </row>
    <row r="88" spans="5:10">
      <c r="E88" s="64">
        <v>80</v>
      </c>
      <c r="F88" s="67" t="s">
        <v>147</v>
      </c>
      <c r="G88" s="71" t="s">
        <v>252</v>
      </c>
      <c r="H88" s="64" t="s">
        <v>111</v>
      </c>
      <c r="I88" s="67" t="s">
        <v>198</v>
      </c>
      <c r="J88" s="51"/>
    </row>
    <row r="89" spans="5:10">
      <c r="E89" s="64">
        <v>81</v>
      </c>
      <c r="F89" s="67" t="s">
        <v>87</v>
      </c>
      <c r="G89" s="71" t="s">
        <v>221</v>
      </c>
      <c r="H89" s="64" t="s">
        <v>85</v>
      </c>
      <c r="I89" s="67" t="s">
        <v>203</v>
      </c>
      <c r="J89" s="51"/>
    </row>
    <row r="90" spans="5:10">
      <c r="E90" s="64">
        <v>82</v>
      </c>
      <c r="F90" s="67" t="s">
        <v>96</v>
      </c>
      <c r="G90" s="71" t="s">
        <v>234</v>
      </c>
      <c r="H90" s="64" t="s">
        <v>92</v>
      </c>
      <c r="I90" s="67" t="s">
        <v>203</v>
      </c>
      <c r="J90" s="51"/>
    </row>
    <row r="91" spans="5:10">
      <c r="E91" s="64">
        <v>83</v>
      </c>
      <c r="F91" s="67" t="s">
        <v>134</v>
      </c>
      <c r="G91" s="71" t="s">
        <v>221</v>
      </c>
      <c r="H91" s="64" t="s">
        <v>85</v>
      </c>
      <c r="I91" s="67" t="s">
        <v>198</v>
      </c>
      <c r="J91" s="51"/>
    </row>
    <row r="92" spans="5:10">
      <c r="E92" s="64">
        <v>84</v>
      </c>
      <c r="F92" s="67" t="s">
        <v>133</v>
      </c>
      <c r="G92" s="71" t="s">
        <v>221</v>
      </c>
      <c r="H92" s="64" t="s">
        <v>85</v>
      </c>
      <c r="I92" s="67" t="s">
        <v>198</v>
      </c>
      <c r="J92" s="51"/>
    </row>
    <row r="93" spans="5:10">
      <c r="E93" s="64">
        <v>85</v>
      </c>
      <c r="F93" s="67" t="s">
        <v>153</v>
      </c>
      <c r="G93" s="71" t="s">
        <v>253</v>
      </c>
      <c r="H93" s="64" t="s">
        <v>118</v>
      </c>
      <c r="I93" s="67" t="s">
        <v>198</v>
      </c>
      <c r="J93" s="51"/>
    </row>
    <row r="94" spans="5:10">
      <c r="F94" s="67"/>
      <c r="I94" s="67"/>
      <c r="J94" s="51"/>
    </row>
    <row r="95" spans="5:10">
      <c r="F95" s="67"/>
      <c r="I95" s="67"/>
      <c r="J95" s="51"/>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28F02B377FD14583047885F24349A5" ma:contentTypeVersion="8" ma:contentTypeDescription="Create a new document." ma:contentTypeScope="" ma:versionID="7ebe98e00252f92cf93ae036bd09c49f">
  <xsd:schema xmlns:xsd="http://www.w3.org/2001/XMLSchema" xmlns:xs="http://www.w3.org/2001/XMLSchema" xmlns:p="http://schemas.microsoft.com/office/2006/metadata/properties" xmlns:ns2="92b6420f-b962-495b-8eec-8e25286d0972" xmlns:ns3="b0f02ed8-a35a-418d-9963-e8e6b59c84c7" targetNamespace="http://schemas.microsoft.com/office/2006/metadata/properties" ma:root="true" ma:fieldsID="4b4fd1de85dc0ce35d2325ad331526b4" ns2:_="" ns3:_="">
    <xsd:import namespace="92b6420f-b962-495b-8eec-8e25286d0972"/>
    <xsd:import namespace="b0f02ed8-a35a-418d-9963-e8e6b59c84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6420f-b962-495b-8eec-8e25286d0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f02ed8-a35a-418d-9963-e8e6b59c84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0f02ed8-a35a-418d-9963-e8e6b59c84c7">
      <UserInfo>
        <DisplayName/>
        <AccountId xsi:nil="true"/>
        <AccountType/>
      </UserInfo>
    </SharedWithUsers>
    <MediaLengthInSeconds xmlns="92b6420f-b962-495b-8eec-8e25286d0972" xsi:nil="true"/>
  </documentManagement>
</p:properties>
</file>

<file path=customXml/itemProps1.xml><?xml version="1.0" encoding="utf-8"?>
<ds:datastoreItem xmlns:ds="http://schemas.openxmlformats.org/officeDocument/2006/customXml" ds:itemID="{4972671D-0423-4395-81A6-BD303610B347}">
  <ds:schemaRefs>
    <ds:schemaRef ds:uri="http://schemas.microsoft.com/sharepoint/v3/contenttype/forms"/>
  </ds:schemaRefs>
</ds:datastoreItem>
</file>

<file path=customXml/itemProps2.xml><?xml version="1.0" encoding="utf-8"?>
<ds:datastoreItem xmlns:ds="http://schemas.openxmlformats.org/officeDocument/2006/customXml" ds:itemID="{CBA47638-ED78-4451-9430-32C7BA0FB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b6420f-b962-495b-8eec-8e25286d0972"/>
    <ds:schemaRef ds:uri="b0f02ed8-a35a-418d-9963-e8e6b59c84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A8C96F-1A33-4AC4-9BE2-7D6AE6345F2F}">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b0f02ed8-a35a-418d-9963-e8e6b59c84c7"/>
    <ds:schemaRef ds:uri="92b6420f-b962-495b-8eec-8e25286d097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_Cover</vt:lpstr>
      <vt:lpstr>_Contents</vt:lpstr>
      <vt:lpstr>Definitions</vt:lpstr>
      <vt:lpstr>Summary_SC</vt:lpstr>
      <vt:lpstr>Residential BTM Measures</vt:lpstr>
      <vt:lpstr>Non-Residential BTM Measures</vt:lpstr>
      <vt:lpstr>FTM Measures</vt:lpstr>
      <vt:lpstr>Measure Assessment_SC</vt:lpstr>
      <vt:lpstr>Master Measure List</vt:lpstr>
      <vt:lpstr>Measure Assessment</vt:lpstr>
      <vt:lpstr>Screening_SC</vt:lpstr>
      <vt:lpstr>Measure Screening</vt:lpstr>
      <vt:lpstr>'Master Measure List'!_FilterDatabase</vt:lpstr>
      <vt:lpstr>'Measure Assessment'!_FilterDatabase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IESO DER Potential Study - Measure List and Pre-Assessment</dc:title>
  <dc:subject/>
  <dc:creator>Paige Hahmann</dc:creator>
  <cp:keywords/>
  <dc:description/>
  <cp:lastModifiedBy>Daniela Drazic</cp:lastModifiedBy>
  <cp:revision/>
  <cp:lastPrinted>2021-09-10T20:22:45Z</cp:lastPrinted>
  <dcterms:created xsi:type="dcterms:W3CDTF">2021-07-27T19:43:08Z</dcterms:created>
  <dcterms:modified xsi:type="dcterms:W3CDTF">2021-09-13T12:39:31Z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0x0101005C28F02B377FD14583047885F24349A5</vt:lpwstr>
  </property>
  <property fmtid="{D5CDD505-2E9C-101B-9397-08002B2CF9AE}" pid="3" name="Order">
    <vt:r8>22300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