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/>
  <mc:AlternateContent xmlns:mc="http://schemas.openxmlformats.org/markup-compatibility/2006">
    <mc:Choice Requires="x15">
      <x15ac:absPath xmlns:x15ac="http://schemas.microsoft.com/office/spreadsheetml/2010/11/ac" url="https://cadmus.sharepoint.com/sites/6950IESOForecasting/Shared Documents/General/04.Scope 4/04. Stakeholder Engagement/02. Inputs &amp; Assumptions/4.22.2026/IESO Reviewed Materials/"/>
    </mc:Choice>
  </mc:AlternateContent>
  <xr:revisionPtr revIDLastSave="47" documentId="8_{CD9107BC-65C7-4065-9D97-74C20B13960D}" xr6:coauthVersionLast="47" xr6:coauthVersionMax="47" xr10:uidLastSave="{C1427B6B-4945-4A64-A0CA-AB0BD8EF2397}"/>
  <bookViews>
    <workbookView xWindow="-110" yWindow="-110" windowWidth="19420" windowHeight="11500" tabRatio="781" firstSheet="10" activeTab="10" xr2:uid="{00000000-000D-0000-FFFF-FFFF00000000}"/>
  </bookViews>
  <sheets>
    <sheet name="Readme" sheetId="22" r:id="rId1"/>
    <sheet name="DR Product Overview" sheetId="5" r:id="rId2"/>
    <sheet name="Res Heating &amp; Cooling DLC" sheetId="11" r:id="rId3"/>
    <sheet name="Com Heating &amp; Cooling DLC" sheetId="13" r:id="rId4"/>
    <sheet name="Water Heat DLC" sheetId="14" r:id="rId5"/>
    <sheet name="Pool Pump DLC" sheetId="15" r:id="rId6"/>
    <sheet name="Res Electric Vehicle DLC (V1G)" sheetId="16" r:id="rId7"/>
    <sheet name="Com Electric Vehicle DLC (V1G)" sheetId="21" r:id="rId8"/>
    <sheet name="Commercial Curtailment" sheetId="17" r:id="rId9"/>
    <sheet name="Industrial Curtailment" sheetId="18" r:id="rId10"/>
    <sheet name="Irrigation Management" sheetId="19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1" l="1"/>
  <c r="M10" i="21"/>
  <c r="M8" i="21"/>
  <c r="L9" i="16"/>
  <c r="L10" i="16"/>
  <c r="L8" i="16"/>
  <c r="L10" i="19"/>
  <c r="L9" i="19"/>
  <c r="L8" i="19"/>
  <c r="C28" i="18"/>
  <c r="C27" i="18"/>
  <c r="L10" i="17"/>
  <c r="L9" i="17"/>
  <c r="L8" i="17"/>
  <c r="L9" i="18"/>
  <c r="L10" i="18"/>
  <c r="L8" i="18"/>
  <c r="K10" i="13" l="1"/>
  <c r="K9" i="13"/>
  <c r="K8" i="13"/>
  <c r="K10" i="11" l="1"/>
  <c r="K9" i="11"/>
  <c r="K8" i="11"/>
</calcChain>
</file>

<file path=xl/sharedStrings.xml><?xml version="1.0" encoding="utf-8"?>
<sst xmlns="http://schemas.openxmlformats.org/spreadsheetml/2006/main" count="663" uniqueCount="152">
  <si>
    <t>Demand Response (DR) Product Assumptions</t>
  </si>
  <si>
    <t xml:space="preserve">The following tabs contain demand response products organized by application type for each sector (residential, commercial, industrial), with participation and cost input assumptions. Includes event impact assumptions. </t>
  </si>
  <si>
    <t>Sector</t>
  </si>
  <si>
    <t>Product Name</t>
  </si>
  <si>
    <t>Season</t>
  </si>
  <si>
    <t>Product Description</t>
  </si>
  <si>
    <t>Typical Event Length</t>
  </si>
  <si>
    <t>Typical Event Frequency</t>
  </si>
  <si>
    <t>Residential</t>
  </si>
  <si>
    <t>Heating and Cooling Direct Load Control (DLC)</t>
  </si>
  <si>
    <t>Summer &amp; Winter</t>
  </si>
  <si>
    <t>Uses existing WiFi-enabled thermostats to automatically change the setpoint temperature to preheat/precool and reduce demand during peak events.</t>
  </si>
  <si>
    <t>2-4 hours</t>
  </si>
  <si>
    <t>5-15 per season</t>
  </si>
  <si>
    <t>Water Heat DLC</t>
  </si>
  <si>
    <t>Wifi integration or a load switch installed on an electric resistance water heater to reduce water heating and during summer and winter DR event periods.</t>
  </si>
  <si>
    <t>Pool Pump DLC</t>
  </si>
  <si>
    <t>Summer</t>
  </si>
  <si>
    <t>Wifi integration or a load switch installed on a pool pump to reduce demand during  summer DR event periods.</t>
  </si>
  <si>
    <t>Electric Vehicle DLC (V1G)</t>
  </si>
  <si>
    <t>Centralized utility intervention to shift EV charging to off-peak hours through WiFi-enabled charger controls and/or vehicle telematics. This is an event based resource involving L2 chargers.</t>
  </si>
  <si>
    <t xml:space="preserve">Commercial </t>
  </si>
  <si>
    <t>Heating and Cooling DLC</t>
  </si>
  <si>
    <t>Centralized utility intervention to shift EV charging to off-peak hours through WiFi-enabled charger controls and/or vehicle telematics. This is an  event based resource, including L2 and direct current fast chargers (DCFC).</t>
  </si>
  <si>
    <t>Demand Curtailment (contract)</t>
  </si>
  <si>
    <t xml:space="preserve">Provides incentives for custom load curtailment strategies and event-based energy demand reduction. This is technology agnostic and flexible with participating firms choosing how to respond. Customers nominate a certain amount of available end-use load (lighting, refrigeration, HVAC, process loads, etc.) to be curtailed during events. Includes both manual and automated voluntary demand curtailment. </t>
  </si>
  <si>
    <t>Industrial</t>
  </si>
  <si>
    <t>Agriculture</t>
  </si>
  <si>
    <t>Irrigation Management</t>
  </si>
  <si>
    <t>Remote curtailment of agricultural irrigation pumps during  summer season peak events.</t>
  </si>
  <si>
    <t>Product:</t>
  </si>
  <si>
    <t>Sector:</t>
  </si>
  <si>
    <t>Description/Eligibility</t>
  </si>
  <si>
    <t xml:space="preserve">Thermostat DLC (BYOT) for centrally controlled electric heating and cooling systems. </t>
  </si>
  <si>
    <t>Cost/Participation Assumptions</t>
  </si>
  <si>
    <t>Event Impacts</t>
  </si>
  <si>
    <t>Parameter Group</t>
  </si>
  <si>
    <t>Parameter</t>
  </si>
  <si>
    <t>Unit Definition</t>
  </si>
  <si>
    <t>Value</t>
  </si>
  <si>
    <t>Source/Note</t>
  </si>
  <si>
    <t>Stakeholder Feedback</t>
  </si>
  <si>
    <t>Event Hour</t>
  </si>
  <si>
    <t>Impact (% of eligible end-use load)</t>
  </si>
  <si>
    <t>Reference Benchmark Impact per participant (kW)</t>
  </si>
  <si>
    <t>Reference Eligible End-use Load (kW)</t>
  </si>
  <si>
    <t>Administrative Costs</t>
  </si>
  <si>
    <t>Setup Cost</t>
  </si>
  <si>
    <t>$</t>
  </si>
  <si>
    <t>Sunk cost. Program currently operational.</t>
  </si>
  <si>
    <t>O&amp;M Cost</t>
  </si>
  <si>
    <t>$/year</t>
  </si>
  <si>
    <t>Prior evaluation data indicates total annual administrative cost of $4.8 million in 2023 and $5.6 million in 2024. Assuming a meaningful portion is marketing, subtract ~$2,000,000. Remaining value is $3.5 mil. Shared 50:50 with commercial program.</t>
  </si>
  <si>
    <t>Equipment Cost</t>
  </si>
  <si>
    <t>$/new participant</t>
  </si>
  <si>
    <t>None for BYOT model</t>
  </si>
  <si>
    <t>Marketing Cost</t>
  </si>
  <si>
    <t>Industry benchmark</t>
  </si>
  <si>
    <t>Incentive (recurring)</t>
  </si>
  <si>
    <t>$/participant-year</t>
  </si>
  <si>
    <t>Current program offer</t>
  </si>
  <si>
    <t>Incentive (one-time)</t>
  </si>
  <si>
    <t>Participation</t>
  </si>
  <si>
    <t>Attrition</t>
  </si>
  <si>
    <t>% of existing participants per year</t>
  </si>
  <si>
    <t xml:space="preserve">Note </t>
  </si>
  <si>
    <t>Assumption</t>
  </si>
  <si>
    <t>Expected Annual Incentive Level for 5% Participation</t>
  </si>
  <si>
    <t>% reflects share of the eligible population, assuming 100% program awareness.</t>
  </si>
  <si>
    <t>Expected Annual Incentive Level for 50% Participation</t>
  </si>
  <si>
    <t>Event Participation</t>
  </si>
  <si>
    <t>% (dispatch success rate)</t>
  </si>
  <si>
    <t xml:space="preserve">Prior evaluation indicates opt-out rates between 15-30%. Opt-outs typically occur partway through the event, so we are assuming an overall success rate at the higher end of this spectrum. </t>
  </si>
  <si>
    <t>Ramp Period (years to maturity)</t>
  </si>
  <si>
    <t>Years</t>
  </si>
  <si>
    <t>Source/Note:</t>
  </si>
  <si>
    <t>https://www.ieso.ca/-/media/Files/IESO/Document-Library/conservation/EMV/2024/PY2024_2021-2024-CDM-Framework_Peak-Perks-Program_Evaluation-Report.pdf</t>
  </si>
  <si>
    <t>Commercial</t>
  </si>
  <si>
    <t>Note</t>
  </si>
  <si>
    <t>Reference Eligible End-use Load</t>
  </si>
  <si>
    <t>Setup Cost (one-time)</t>
  </si>
  <si>
    <t>Standard assumption. Sunk cost. Program currently operational.</t>
  </si>
  <si>
    <t>Prior evaluation data indicates total annual administrative cost of $4.8 million in 2023 and $5.6 million in 2024. Assuming a meaningful portion is marketing, subtract ~$2,000,000. Remaining $3.5 mil Shared 50:50 with residential program.</t>
  </si>
  <si>
    <t xml:space="preserve">None for BYOT model. </t>
  </si>
  <si>
    <t>Industry benchmark - businesses generally more difficult to reach than residential segment.</t>
  </si>
  <si>
    <t xml:space="preserve">Business owners on average require larger incentives to be willing to participate relative to residential customers. </t>
  </si>
  <si>
    <t>Residential HPWH and Wifi-enabled Electric Resistance WH</t>
  </si>
  <si>
    <t>Network-connected electric tank domestic hot water heaters including heat pump and wifi-enabled electric resistance models.</t>
  </si>
  <si>
    <t>Season/time</t>
  </si>
  <si>
    <t>Tech Group</t>
  </si>
  <si>
    <t>Impact (% of reference load)</t>
  </si>
  <si>
    <t>Standard assumption</t>
  </si>
  <si>
    <t>Winter Morning</t>
  </si>
  <si>
    <t>Heat Pump</t>
  </si>
  <si>
    <t>Benchmark to IESO Peak Perks</t>
  </si>
  <si>
    <t>Winter Evening</t>
  </si>
  <si>
    <t xml:space="preserve">None for BYOD model. </t>
  </si>
  <si>
    <t>Summer afternoon/evening</t>
  </si>
  <si>
    <t>Benchmark assumption</t>
  </si>
  <si>
    <t>Electric Resistance</t>
  </si>
  <si>
    <t xml:space="preserve">Based on thermostat HVAC program, derated for expected impact. </t>
  </si>
  <si>
    <t>See NWPCC reference</t>
  </si>
  <si>
    <t>Expected Incentive Level for 5% Participation</t>
  </si>
  <si>
    <t>Expected Incentive Level for 50% Participation</t>
  </si>
  <si>
    <t>NWPCC reference indicates 11-14% total dispatch failures due to combination of customer opt-out and wifi/network communication down.</t>
  </si>
  <si>
    <t>20190618ResidentialWaterHeaterDemndResponsePres.pptx | Powered by Box</t>
  </si>
  <si>
    <t>0.743 kW</t>
  </si>
  <si>
    <t>Cited paper indicates average pool pump consumption is about 20% of residential load for homes with pools,  avg. 0.743 kW</t>
  </si>
  <si>
    <t xml:space="preserve">Based on thermostat HVAC program, calibrated to expected impact. </t>
  </si>
  <si>
    <t>Costs aligned with other device-based DLC programs (e.g., water heat DLC)</t>
  </si>
  <si>
    <t>Energy consumption of circulating pumps of residential swimming pools in south Ontario for peak load management</t>
  </si>
  <si>
    <t>Flexible Demand Appliance Standards (FDAS) Pool Controls - Fact Sheet</t>
  </si>
  <si>
    <t>Residential customers with wi-fi/network enabled L2 EVSE.</t>
  </si>
  <si>
    <t>Per-vehicle connection fee. Participant chargers expected to be WiFi-enabled</t>
  </si>
  <si>
    <t xml:space="preserve">Source/Note: AlectraDrive @Home Managed EV Charging Program. </t>
  </si>
  <si>
    <t>PSE offers $.50 per kW (C$0.68), SCE offers $50 annually</t>
  </si>
  <si>
    <t>PSE and SCE both offer $50 (C$68.44)</t>
  </si>
  <si>
    <t>15% dispatch failures due to combination of customer opt-out and wifi/network communication down.</t>
  </si>
  <si>
    <t>Demand Response Programs for Homes | SCE</t>
  </si>
  <si>
    <t>PSE | Flex EV</t>
  </si>
  <si>
    <t>Commercial customers with wi-fi/network enabled L2 or DC fast charging EVSE for light duty and medium/heavy duty EVs.</t>
  </si>
  <si>
    <t xml:space="preserve">Source/Note: AlectraDrive @Work Managed EV Charging Pilots. </t>
  </si>
  <si>
    <t>$/kW-year</t>
  </si>
  <si>
    <t xml:space="preserve">Calibrated across programs with reference ($20/kW PPL in 2016 USD). </t>
  </si>
  <si>
    <t>Assumption. Aligned with commercial curtailment</t>
  </si>
  <si>
    <t>25% dispatch failures due to combination of customer opt-out and wifi/network communication down.</t>
  </si>
  <si>
    <t>Commercial Curtailment</t>
  </si>
  <si>
    <t xml:space="preserve">Large commercial sites with monthly average peak demand &gt;100 kW. </t>
  </si>
  <si>
    <t>Benchmarked to prior Cadmus evaluation with currency and inflation adjustment.</t>
  </si>
  <si>
    <t>None</t>
  </si>
  <si>
    <t>Demand reduction findings from prior Cadmus program evaluation (Pennsylvania Power and Light).</t>
  </si>
  <si>
    <t>TBC</t>
  </si>
  <si>
    <t>Pegged to the IESO's Commercial HVAC DR program</t>
  </si>
  <si>
    <t>PPLPY12DemandResponse20201115.ashx</t>
  </si>
  <si>
    <t>See table A5</t>
  </si>
  <si>
    <t xml:space="preserve">Incentives costs and impacts aligned with assumption for industrial curtailment. Primary source is prior Cadmus evaluation (PPL commercial and industrial curtailment program). </t>
  </si>
  <si>
    <t>Industrial Curtailment</t>
  </si>
  <si>
    <t xml:space="preserve">Industrial sites with monthly average peak demand &gt;100 kW. </t>
  </si>
  <si>
    <t xml:space="preserve">Source/Note: Primary source is prior Cadmus evaluation (PPL commercial and industrial curtailment program). </t>
  </si>
  <si>
    <t>Microsoft Word - 14221776_1</t>
  </si>
  <si>
    <t>See cost reference: table 75</t>
  </si>
  <si>
    <t>Direct costs ($000 USD)</t>
  </si>
  <si>
    <t>Incentives ($000 USD)</t>
  </si>
  <si>
    <t>Capacity (MW)</t>
  </si>
  <si>
    <t>Incent $/kW</t>
  </si>
  <si>
    <t>Direct Cost $/kW</t>
  </si>
  <si>
    <t xml:space="preserve">Large irrigation pumps (&gt; 100 kW). Available only in summer season. </t>
  </si>
  <si>
    <t>Benchmarked to industrial curtailment</t>
  </si>
  <si>
    <t>Pump control equipment and installation</t>
  </si>
  <si>
    <t xml:space="preserve">Calibrated to Res HVAC with reference ($30 USD/kW see Rocky Mountain Power reference). </t>
  </si>
  <si>
    <t>UT_Energy_Efficiency_and_Peak_Reduction_Report_2024.pdf</t>
  </si>
  <si>
    <t>Irrigation Load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</si>
</sst>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00%"/>
    <numFmt numFmtId="167" formatCode="0.0"/>
  </numFmts>
  <fonts count="11">
    <font>
      <sz val="11"/>
      <color theme="1"/>
      <name val="Segoe U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0"/>
      <name val="Segoe UI"/>
      <family val="2"/>
      <scheme val="minor"/>
    </font>
    <font>
      <b/>
      <sz val="11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i/>
      <u/>
      <sz val="11"/>
      <color theme="10"/>
      <name val="Segoe UI"/>
      <family val="2"/>
      <scheme val="minor"/>
    </font>
    <font>
      <i/>
      <sz val="9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rgb="FF000000"/>
      <name val="Segoe UI"/>
      <family val="2"/>
      <scheme val="minor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6" fillId="0" borderId="0" xfId="2" applyFont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4" fillId="0" borderId="0" xfId="0" applyFont="1"/>
    <xf numFmtId="0" fontId="3" fillId="0" borderId="0" xfId="2"/>
    <xf numFmtId="9" fontId="0" fillId="0" borderId="1" xfId="0" applyNumberFormat="1" applyBorder="1"/>
    <xf numFmtId="6" fontId="0" fillId="0" borderId="1" xfId="0" applyNumberFormat="1" applyBorder="1"/>
    <xf numFmtId="6" fontId="0" fillId="0" borderId="1" xfId="0" applyNumberFormat="1" applyBorder="1" applyAlignment="1">
      <alignment wrapText="1"/>
    </xf>
    <xf numFmtId="43" fontId="0" fillId="0" borderId="0" xfId="3" applyFont="1"/>
    <xf numFmtId="0" fontId="7" fillId="0" borderId="0" xfId="0" applyFont="1" applyAlignment="1">
      <alignment horizontal="left" wrapText="1"/>
    </xf>
    <xf numFmtId="164" fontId="0" fillId="0" borderId="1" xfId="3" applyNumberFormat="1" applyFont="1" applyFill="1" applyBorder="1"/>
    <xf numFmtId="6" fontId="0" fillId="0" borderId="0" xfId="0" applyNumberFormat="1"/>
    <xf numFmtId="3" fontId="0" fillId="0" borderId="0" xfId="0" applyNumberFormat="1"/>
    <xf numFmtId="165" fontId="0" fillId="0" borderId="0" xfId="0" applyNumberFormat="1"/>
    <xf numFmtId="44" fontId="0" fillId="0" borderId="0" xfId="4" applyFont="1"/>
    <xf numFmtId="0" fontId="9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6" fontId="0" fillId="0" borderId="1" xfId="0" applyNumberFormat="1" applyBorder="1" applyAlignment="1">
      <alignment horizontal="right" wrapText="1"/>
    </xf>
    <xf numFmtId="6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6" fontId="0" fillId="0" borderId="0" xfId="0" applyNumberFormat="1"/>
    <xf numFmtId="0" fontId="10" fillId="2" borderId="1" xfId="0" applyFont="1" applyFill="1" applyBorder="1" applyAlignment="1">
      <alignment wrapText="1"/>
    </xf>
    <xf numFmtId="167" fontId="0" fillId="0" borderId="1" xfId="0" applyNumberFormat="1" applyBorder="1"/>
    <xf numFmtId="0" fontId="4" fillId="0" borderId="3" xfId="0" applyFont="1" applyBorder="1" applyAlignment="1">
      <alignment horizontal="left"/>
    </xf>
    <xf numFmtId="0" fontId="3" fillId="0" borderId="2" xfId="2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</cellXfs>
  <cellStyles count="5">
    <cellStyle name="Comma" xfId="3" builtinId="3"/>
    <cellStyle name="Currency" xfId="4" builtinId="4"/>
    <cellStyle name="Hyperlink" xfId="2" builtinId="8"/>
    <cellStyle name="Normal" xfId="0" builtinId="0"/>
    <cellStyle name="Normal 3" xfId="1" xr:uid="{53ABF0AA-82D0-41F2-A9E1-F26E5F5FAC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dmusColors">
  <a:themeElements>
    <a:clrScheme name="CADMUS 2025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507E"/>
      </a:accent1>
      <a:accent2>
        <a:srgbClr val="A3C5D2"/>
      </a:accent2>
      <a:accent3>
        <a:srgbClr val="00524C"/>
      </a:accent3>
      <a:accent4>
        <a:srgbClr val="A3C5B5"/>
      </a:accent4>
      <a:accent5>
        <a:srgbClr val="844878"/>
      </a:accent5>
      <a:accent6>
        <a:srgbClr val="DCACE8"/>
      </a:accent6>
      <a:hlink>
        <a:srgbClr val="00507E"/>
      </a:hlink>
      <a:folHlink>
        <a:srgbClr val="A3C5D2"/>
      </a:folHlink>
    </a:clrScheme>
    <a:fontScheme name="Cadmus 2025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uc.pa.gov/pcdocs/1438047.pdf" TargetMode="External"/><Relationship Id="rId1" Type="http://schemas.openxmlformats.org/officeDocument/2006/relationships/hyperlink" Target="https://pplelectric.com/-/media/PPLElectric/Save-Energy-and-Money/Docs/Act129_Phase3/Reports/PPLPY12DemandResponse20201115.ash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ckymountainpower.net/savings-energy-choices/business/irrigation-load-control.html" TargetMode="External"/><Relationship Id="rId1" Type="http://schemas.openxmlformats.org/officeDocument/2006/relationships/hyperlink" Target="https://www.pacificorp.com/content/dam/pcorp/documents/en/pacificorp/environment/dsm/utah/UT_Energy_Efficiency_and_Peak_Reduction_Report_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so.ca/-/media/Files/IESO/Document-Library/conservation/EMV/2024/PY2024_2021-2024-CDM-Framework_Peak-Perks-Program_Evaluation-Repor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so.ca/-/media/Files/IESO/Document-Library/conservation/EMV/2024/PY2024_2021-2024-CDM-Framework_Peak-Perks-Program_Evaluation-Report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nwcouncil.app.box.com/v/ResWaterHeaterDRRTFPr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ece.uwaterloo.ca/~cath/song2017.pdf" TargetMode="External"/><Relationship Id="rId1" Type="http://schemas.openxmlformats.org/officeDocument/2006/relationships/hyperlink" Target="https://www.energy.ca.gov/sites/default/files/2024-05/FDAS_Pool_Controls_Fact_Sheet_and_FAQs_ada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e.com/save-money/savings-programs/ways-to-save-at-home/what-is-demand-response" TargetMode="External"/><Relationship Id="rId1" Type="http://schemas.openxmlformats.org/officeDocument/2006/relationships/hyperlink" Target="https://www.pse.com/en/rebates/PSE-flex/flex-ev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e.com/save-money/savings-programs/ways-to-save-at-home/what-is-demand-response" TargetMode="External"/><Relationship Id="rId1" Type="http://schemas.openxmlformats.org/officeDocument/2006/relationships/hyperlink" Target="https://www.pse.com/en/rebates/PSE-flex/flex-e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pplelectric.com/-/media/PPLElectric/Save-Energy-and-Money/Docs/Act129_Phase3/Reports/PPLPY12DemandResponse20201115.ash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DE46-B79E-457C-B338-E54BDB8E108D}">
  <dimension ref="B3:B4"/>
  <sheetViews>
    <sheetView showGridLines="0" workbookViewId="0">
      <selection activeCell="B17" sqref="B17"/>
    </sheetView>
  </sheetViews>
  <sheetFormatPr defaultRowHeight="16.5"/>
  <cols>
    <col min="1" max="1" width="2.625" customWidth="1"/>
    <col min="2" max="2" width="50.5" customWidth="1"/>
  </cols>
  <sheetData>
    <row r="3" spans="2:2">
      <c r="B3" s="5" t="s">
        <v>0</v>
      </c>
    </row>
    <row r="4" spans="2:2" ht="66">
      <c r="B4" s="19" t="s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64ED-5146-494C-A854-98E013EF0FD3}">
  <sheetPr>
    <tabColor theme="4"/>
  </sheetPr>
  <dimension ref="B2:N28"/>
  <sheetViews>
    <sheetView showGridLines="0" workbookViewId="0">
      <selection activeCell="B19" sqref="B19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9.5" customWidth="1"/>
    <col min="8" max="9" width="3" customWidth="1"/>
    <col min="10" max="10" width="17.62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>
      <c r="B2" s="5" t="s">
        <v>30</v>
      </c>
      <c r="C2" s="2" t="s">
        <v>136</v>
      </c>
    </row>
    <row r="3" spans="2:14">
      <c r="B3" s="5" t="s">
        <v>31</v>
      </c>
      <c r="C3" s="2" t="s">
        <v>26</v>
      </c>
    </row>
    <row r="4" spans="2:14" ht="33">
      <c r="B4" s="6" t="s">
        <v>32</v>
      </c>
      <c r="C4" s="2" t="s">
        <v>137</v>
      </c>
    </row>
    <row r="6" spans="2:14">
      <c r="B6" s="7" t="s">
        <v>34</v>
      </c>
      <c r="J6" s="7" t="s">
        <v>35</v>
      </c>
    </row>
    <row r="7" spans="2:14" ht="59.1">
      <c r="B7" s="5" t="s">
        <v>36</v>
      </c>
      <c r="C7" s="5" t="s">
        <v>37</v>
      </c>
      <c r="D7" s="5" t="s">
        <v>38</v>
      </c>
      <c r="E7" s="5" t="s">
        <v>39</v>
      </c>
      <c r="F7" s="5" t="s">
        <v>78</v>
      </c>
      <c r="G7" s="6" t="s">
        <v>41</v>
      </c>
      <c r="J7" s="5" t="s">
        <v>42</v>
      </c>
      <c r="K7" s="5" t="s">
        <v>90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0.5</v>
      </c>
      <c r="L8" s="14">
        <f>M8*K8</f>
        <v>200</v>
      </c>
      <c r="M8" s="1">
        <v>400</v>
      </c>
      <c r="N8" s="1"/>
    </row>
    <row r="9" spans="2:14" ht="33">
      <c r="B9" s="1" t="s">
        <v>46</v>
      </c>
      <c r="C9" s="1" t="s">
        <v>50</v>
      </c>
      <c r="D9" s="1" t="s">
        <v>122</v>
      </c>
      <c r="E9" s="11">
        <v>50</v>
      </c>
      <c r="F9" s="2" t="s">
        <v>128</v>
      </c>
      <c r="G9" s="1"/>
      <c r="J9" s="1">
        <v>2</v>
      </c>
      <c r="K9" s="9">
        <v>0.5</v>
      </c>
      <c r="L9" s="14">
        <f t="shared" ref="L9:L10" si="0">M9*K9</f>
        <v>200</v>
      </c>
      <c r="M9" s="1">
        <v>400</v>
      </c>
      <c r="N9" s="1"/>
    </row>
    <row r="10" spans="2:14">
      <c r="B10" s="1" t="s">
        <v>46</v>
      </c>
      <c r="C10" s="1" t="s">
        <v>53</v>
      </c>
      <c r="D10" s="1" t="s">
        <v>59</v>
      </c>
      <c r="E10" s="11">
        <v>0</v>
      </c>
      <c r="F10" s="1" t="s">
        <v>129</v>
      </c>
      <c r="G10" s="1"/>
      <c r="J10" s="1">
        <v>3</v>
      </c>
      <c r="K10" s="9">
        <v>0.5</v>
      </c>
      <c r="L10" s="14">
        <f t="shared" si="0"/>
        <v>200</v>
      </c>
      <c r="M10" s="1">
        <v>400</v>
      </c>
      <c r="N10" s="1"/>
    </row>
    <row r="11" spans="2:14">
      <c r="B11" s="1" t="s">
        <v>46</v>
      </c>
      <c r="C11" s="1" t="s">
        <v>56</v>
      </c>
      <c r="D11" s="1" t="s">
        <v>54</v>
      </c>
      <c r="E11" s="10">
        <v>200</v>
      </c>
      <c r="F11" s="1"/>
      <c r="G11" s="1"/>
      <c r="J11" s="33" t="s">
        <v>130</v>
      </c>
      <c r="K11" s="33"/>
      <c r="L11" s="33"/>
      <c r="M11" s="33"/>
    </row>
    <row r="12" spans="2:14" ht="33">
      <c r="B12" s="1" t="s">
        <v>46</v>
      </c>
      <c r="C12" s="1" t="s">
        <v>58</v>
      </c>
      <c r="D12" s="1" t="s">
        <v>122</v>
      </c>
      <c r="E12" s="10" t="s">
        <v>131</v>
      </c>
      <c r="F12" s="2" t="s">
        <v>132</v>
      </c>
      <c r="G12" s="1"/>
      <c r="J12" s="34"/>
      <c r="K12" s="34"/>
      <c r="L12" s="34"/>
      <c r="M12" s="34"/>
    </row>
    <row r="13" spans="2:14">
      <c r="B13" s="1" t="s">
        <v>46</v>
      </c>
      <c r="C13" s="1" t="s">
        <v>61</v>
      </c>
      <c r="D13" s="1" t="s">
        <v>54</v>
      </c>
      <c r="E13" s="10">
        <v>0</v>
      </c>
      <c r="F13" s="1"/>
      <c r="G13" s="1"/>
      <c r="J13" s="4" t="s">
        <v>133</v>
      </c>
      <c r="K13" s="3" t="s">
        <v>134</v>
      </c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2" t="s">
        <v>66</v>
      </c>
      <c r="G14" s="1"/>
    </row>
    <row r="15" spans="2:14">
      <c r="B15" s="1" t="s">
        <v>62</v>
      </c>
      <c r="C15" s="1" t="s">
        <v>102</v>
      </c>
      <c r="D15" s="1" t="s">
        <v>122</v>
      </c>
      <c r="E15" s="10">
        <v>50</v>
      </c>
      <c r="F15" s="1"/>
      <c r="G15" s="1"/>
    </row>
    <row r="16" spans="2:14">
      <c r="B16" s="1" t="s">
        <v>62</v>
      </c>
      <c r="C16" s="1" t="s">
        <v>103</v>
      </c>
      <c r="D16" s="1" t="s">
        <v>122</v>
      </c>
      <c r="E16" s="10">
        <v>500</v>
      </c>
      <c r="F16" s="1"/>
      <c r="G16" s="1"/>
    </row>
    <row r="17" spans="2:10">
      <c r="B17" s="1" t="s">
        <v>62</v>
      </c>
      <c r="C17" s="1" t="s">
        <v>70</v>
      </c>
      <c r="D17" s="1" t="s">
        <v>71</v>
      </c>
      <c r="E17" s="9">
        <v>0.75</v>
      </c>
      <c r="F17" s="2"/>
      <c r="G17" s="1"/>
      <c r="J17" s="8"/>
    </row>
    <row r="18" spans="2:10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10">
      <c r="B19" s="3" t="s">
        <v>138</v>
      </c>
    </row>
    <row r="20" spans="2:10">
      <c r="C20" s="15"/>
    </row>
    <row r="21" spans="2:10">
      <c r="B21" s="4" t="s">
        <v>139</v>
      </c>
    </row>
    <row r="22" spans="2:10">
      <c r="B22" s="3" t="s">
        <v>140</v>
      </c>
      <c r="C22" s="16"/>
    </row>
    <row r="23" spans="2:10">
      <c r="B23" t="s">
        <v>141</v>
      </c>
      <c r="C23" s="18">
        <v>1763</v>
      </c>
      <c r="D23" s="17"/>
    </row>
    <row r="24" spans="2:10">
      <c r="B24" t="s">
        <v>142</v>
      </c>
      <c r="C24" s="18">
        <v>1168</v>
      </c>
    </row>
    <row r="25" spans="2:10">
      <c r="B25" t="s">
        <v>143</v>
      </c>
      <c r="C25">
        <v>57.5</v>
      </c>
    </row>
    <row r="27" spans="2:10">
      <c r="B27" t="s">
        <v>144</v>
      </c>
      <c r="C27" s="18">
        <f>C24/C25</f>
        <v>20.31304347826087</v>
      </c>
    </row>
    <row r="28" spans="2:10">
      <c r="B28" t="s">
        <v>145</v>
      </c>
      <c r="C28" s="18">
        <f>C23/C25</f>
        <v>30.660869565217393</v>
      </c>
    </row>
  </sheetData>
  <mergeCells count="1">
    <mergeCell ref="J11:M12"/>
  </mergeCells>
  <hyperlinks>
    <hyperlink ref="J13" r:id="rId1" display="https://pplelectric.com/-/media/PPLElectric/Save-Energy-and-Money/Docs/Act129_Phase3/Reports/PPLPY12DemandResponse20201115.ashx" xr:uid="{457AD1BD-9833-4798-99A4-2CC7ACF0C84F}"/>
    <hyperlink ref="B21" r:id="rId2" display="https://www.puc.pa.gov/pcdocs/1438047.pdf" xr:uid="{6880CD09-15DD-4C84-AF70-A21B8ED0C97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C9C8-B2BD-4AC6-944C-817CC4A59084}">
  <sheetPr>
    <tabColor theme="4"/>
  </sheetPr>
  <dimension ref="B2:N23"/>
  <sheetViews>
    <sheetView showGridLines="0" tabSelected="1" workbookViewId="0">
      <selection activeCell="D5" sqref="D5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9" customWidth="1"/>
    <col min="8" max="9" width="3" customWidth="1"/>
    <col min="10" max="10" width="17.62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>
      <c r="B2" s="5" t="s">
        <v>30</v>
      </c>
      <c r="C2" s="1" t="s">
        <v>28</v>
      </c>
    </row>
    <row r="3" spans="2:14">
      <c r="B3" s="5" t="s">
        <v>31</v>
      </c>
      <c r="C3" s="1" t="s">
        <v>27</v>
      </c>
    </row>
    <row r="4" spans="2:14" ht="33">
      <c r="B4" s="6" t="s">
        <v>32</v>
      </c>
      <c r="C4" s="2" t="s">
        <v>146</v>
      </c>
    </row>
    <row r="5" spans="2:14">
      <c r="D5">
        <v>17</v>
      </c>
    </row>
    <row r="6" spans="2:14">
      <c r="B6" s="7" t="s">
        <v>34</v>
      </c>
      <c r="J6" s="7" t="s">
        <v>35</v>
      </c>
    </row>
    <row r="7" spans="2:14" ht="59.1">
      <c r="B7" s="5" t="s">
        <v>36</v>
      </c>
      <c r="C7" s="5" t="s">
        <v>37</v>
      </c>
      <c r="D7" s="5" t="s">
        <v>38</v>
      </c>
      <c r="E7" s="5" t="s">
        <v>39</v>
      </c>
      <c r="F7" s="5" t="s">
        <v>78</v>
      </c>
      <c r="G7" s="6" t="s">
        <v>41</v>
      </c>
      <c r="J7" s="5" t="s">
        <v>42</v>
      </c>
      <c r="K7" s="5" t="s">
        <v>90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0.5</v>
      </c>
      <c r="L8" s="14">
        <f>M8*K8</f>
        <v>60</v>
      </c>
      <c r="M8" s="1">
        <v>120</v>
      </c>
      <c r="N8" s="1"/>
    </row>
    <row r="9" spans="2:14">
      <c r="B9" s="1" t="s">
        <v>46</v>
      </c>
      <c r="C9" s="1" t="s">
        <v>50</v>
      </c>
      <c r="D9" s="1" t="s">
        <v>122</v>
      </c>
      <c r="E9" s="11">
        <v>50</v>
      </c>
      <c r="F9" s="2" t="s">
        <v>147</v>
      </c>
      <c r="G9" s="1"/>
      <c r="J9" s="1">
        <v>2</v>
      </c>
      <c r="K9" s="9">
        <v>0.5</v>
      </c>
      <c r="L9" s="14">
        <f t="shared" ref="L9:L10" si="0">M9*K9</f>
        <v>60</v>
      </c>
      <c r="M9" s="1">
        <v>120</v>
      </c>
      <c r="N9" s="1"/>
    </row>
    <row r="10" spans="2:14">
      <c r="B10" s="1" t="s">
        <v>46</v>
      </c>
      <c r="C10" s="1" t="s">
        <v>53</v>
      </c>
      <c r="D10" s="1" t="s">
        <v>54</v>
      </c>
      <c r="E10" s="11">
        <v>1000</v>
      </c>
      <c r="F10" s="1" t="s">
        <v>148</v>
      </c>
      <c r="G10" s="1"/>
      <c r="J10" s="1">
        <v>3</v>
      </c>
      <c r="K10" s="9">
        <v>0.5</v>
      </c>
      <c r="L10" s="14">
        <f t="shared" si="0"/>
        <v>60</v>
      </c>
      <c r="M10" s="1">
        <v>120</v>
      </c>
      <c r="N10" s="1"/>
    </row>
    <row r="11" spans="2:14">
      <c r="B11" s="1" t="s">
        <v>46</v>
      </c>
      <c r="C11" s="1" t="s">
        <v>56</v>
      </c>
      <c r="D11" s="1" t="s">
        <v>54</v>
      </c>
      <c r="E11" s="10">
        <v>50</v>
      </c>
      <c r="F11" s="1"/>
      <c r="G11" s="1"/>
      <c r="J11" s="3"/>
    </row>
    <row r="12" spans="2:14" ht="49.5">
      <c r="B12" s="1" t="s">
        <v>46</v>
      </c>
      <c r="C12" s="1" t="s">
        <v>58</v>
      </c>
      <c r="D12" s="1" t="s">
        <v>122</v>
      </c>
      <c r="E12" s="10">
        <v>40</v>
      </c>
      <c r="F12" s="2" t="s">
        <v>149</v>
      </c>
      <c r="G12" s="1"/>
      <c r="J12" s="4"/>
      <c r="K12" s="3"/>
    </row>
    <row r="13" spans="2:14">
      <c r="B13" s="1" t="s">
        <v>46</v>
      </c>
      <c r="C13" s="1" t="s">
        <v>61</v>
      </c>
      <c r="D13" s="1" t="s">
        <v>54</v>
      </c>
      <c r="E13" s="10">
        <v>0</v>
      </c>
      <c r="F13" s="1"/>
      <c r="G13" s="1"/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1"/>
      <c r="G14" s="1"/>
    </row>
    <row r="15" spans="2:14">
      <c r="B15" s="1" t="s">
        <v>62</v>
      </c>
      <c r="C15" s="1" t="s">
        <v>102</v>
      </c>
      <c r="D15" s="1" t="s">
        <v>122</v>
      </c>
      <c r="E15" s="10">
        <v>50</v>
      </c>
      <c r="F15" s="1" t="s">
        <v>66</v>
      </c>
      <c r="G15" s="1"/>
    </row>
    <row r="16" spans="2:14">
      <c r="B16" s="1" t="s">
        <v>62</v>
      </c>
      <c r="C16" s="1" t="s">
        <v>103</v>
      </c>
      <c r="D16" s="1" t="s">
        <v>122</v>
      </c>
      <c r="E16" s="10">
        <v>500</v>
      </c>
      <c r="F16" s="1" t="s">
        <v>66</v>
      </c>
      <c r="G16" s="1"/>
    </row>
    <row r="17" spans="2:10">
      <c r="B17" s="1" t="s">
        <v>62</v>
      </c>
      <c r="C17" s="1" t="s">
        <v>70</v>
      </c>
      <c r="D17" s="1" t="s">
        <v>71</v>
      </c>
      <c r="E17" s="9">
        <v>0.75</v>
      </c>
      <c r="F17" s="2"/>
      <c r="G17" s="1"/>
      <c r="J17" s="8"/>
    </row>
    <row r="18" spans="2:10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10">
      <c r="B19" s="3" t="s">
        <v>75</v>
      </c>
    </row>
    <row r="20" spans="2:10">
      <c r="B20" s="4" t="s">
        <v>150</v>
      </c>
    </row>
    <row r="21" spans="2:10">
      <c r="B21" s="4" t="s">
        <v>151</v>
      </c>
      <c r="G21" s="13"/>
    </row>
    <row r="22" spans="2:10">
      <c r="B22" s="16"/>
    </row>
    <row r="23" spans="2:10">
      <c r="B23" s="16"/>
    </row>
  </sheetData>
  <hyperlinks>
    <hyperlink ref="B20" r:id="rId1" display="https://www.pacificorp.com/content/dam/pcorp/documents/en/pacificorp/environment/dsm/utah/UT_Energy_Efficiency_and_Peak_Reduction_Report_2024.pdf" xr:uid="{697DB155-FCF0-4F23-B3CB-D426D27263D3}"/>
    <hyperlink ref="B21" r:id="rId2" location=":~:text=Some%20pumps%20don%27t%20use,your%20pumping%20operations%20in%20detail." display="https://www.rockymountainpower.net/savings-energy-choices/business/irrigation-load-control.html - :~:text=Some%20pumps%20don%27t%20use,your%20pumping%20operations%20in%20detail." xr:uid="{83B9843D-9C00-4E94-8E7C-8C62349114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8CBD-1356-4F5D-82CA-4193688939D7}">
  <dimension ref="B2:G11"/>
  <sheetViews>
    <sheetView showGridLines="0" topLeftCell="B1" zoomScale="80" zoomScaleNormal="80" workbookViewId="0">
      <selection activeCell="E7" sqref="E7"/>
    </sheetView>
  </sheetViews>
  <sheetFormatPr defaultRowHeight="16.5"/>
  <cols>
    <col min="1" max="1" width="3.25" customWidth="1"/>
    <col min="2" max="2" width="15.75" customWidth="1"/>
    <col min="3" max="3" width="30.625" customWidth="1"/>
    <col min="4" max="4" width="21.5" customWidth="1"/>
    <col min="5" max="5" width="68.875" customWidth="1"/>
    <col min="6" max="6" width="19.25" customWidth="1"/>
    <col min="7" max="7" width="22.625" customWidth="1"/>
  </cols>
  <sheetData>
    <row r="2" spans="2:7" ht="24" customHeight="1"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</row>
    <row r="3" spans="2:7" ht="33">
      <c r="B3" s="1" t="s">
        <v>8</v>
      </c>
      <c r="C3" s="2" t="s">
        <v>9</v>
      </c>
      <c r="D3" s="1" t="s">
        <v>10</v>
      </c>
      <c r="E3" s="2" t="s">
        <v>11</v>
      </c>
      <c r="F3" s="1" t="s">
        <v>12</v>
      </c>
      <c r="G3" s="1" t="s">
        <v>13</v>
      </c>
    </row>
    <row r="4" spans="2:7" ht="33">
      <c r="B4" s="1" t="s">
        <v>8</v>
      </c>
      <c r="C4" s="1" t="s">
        <v>14</v>
      </c>
      <c r="D4" s="1" t="s">
        <v>10</v>
      </c>
      <c r="E4" s="2" t="s">
        <v>15</v>
      </c>
      <c r="F4" s="1" t="s">
        <v>12</v>
      </c>
      <c r="G4" s="1" t="s">
        <v>13</v>
      </c>
    </row>
    <row r="5" spans="2:7" ht="33">
      <c r="B5" s="1" t="s">
        <v>8</v>
      </c>
      <c r="C5" s="1" t="s">
        <v>16</v>
      </c>
      <c r="D5" s="1" t="s">
        <v>17</v>
      </c>
      <c r="E5" s="2" t="s">
        <v>18</v>
      </c>
      <c r="F5" s="1" t="s">
        <v>12</v>
      </c>
      <c r="G5" s="1" t="s">
        <v>13</v>
      </c>
    </row>
    <row r="6" spans="2:7" ht="49.5">
      <c r="B6" s="1" t="s">
        <v>8</v>
      </c>
      <c r="C6" s="1" t="s">
        <v>19</v>
      </c>
      <c r="D6" s="1" t="s">
        <v>10</v>
      </c>
      <c r="E6" s="2" t="s">
        <v>20</v>
      </c>
      <c r="F6" s="1" t="s">
        <v>12</v>
      </c>
      <c r="G6" s="1" t="s">
        <v>13</v>
      </c>
    </row>
    <row r="7" spans="2:7" ht="33">
      <c r="B7" s="1" t="s">
        <v>21</v>
      </c>
      <c r="C7" s="1" t="s">
        <v>22</v>
      </c>
      <c r="D7" s="1" t="s">
        <v>10</v>
      </c>
      <c r="E7" s="2" t="s">
        <v>11</v>
      </c>
      <c r="F7" s="1" t="s">
        <v>12</v>
      </c>
      <c r="G7" s="1" t="s">
        <v>13</v>
      </c>
    </row>
    <row r="8" spans="2:7" ht="49.5">
      <c r="B8" s="1" t="s">
        <v>21</v>
      </c>
      <c r="C8" s="1" t="s">
        <v>19</v>
      </c>
      <c r="D8" s="1" t="s">
        <v>10</v>
      </c>
      <c r="E8" s="2" t="s">
        <v>23</v>
      </c>
      <c r="F8" s="1" t="s">
        <v>12</v>
      </c>
      <c r="G8" s="1" t="s">
        <v>13</v>
      </c>
    </row>
    <row r="9" spans="2:7" ht="82.5">
      <c r="B9" s="1" t="s">
        <v>21</v>
      </c>
      <c r="C9" s="1" t="s">
        <v>24</v>
      </c>
      <c r="D9" s="1" t="s">
        <v>10</v>
      </c>
      <c r="E9" s="2" t="s">
        <v>25</v>
      </c>
      <c r="F9" s="1" t="s">
        <v>12</v>
      </c>
      <c r="G9" s="1" t="s">
        <v>13</v>
      </c>
    </row>
    <row r="10" spans="2:7" ht="82.5">
      <c r="B10" s="1" t="s">
        <v>26</v>
      </c>
      <c r="C10" s="1" t="s">
        <v>24</v>
      </c>
      <c r="D10" s="1" t="s">
        <v>10</v>
      </c>
      <c r="E10" s="2" t="s">
        <v>25</v>
      </c>
      <c r="F10" s="1" t="s">
        <v>12</v>
      </c>
      <c r="G10" s="1" t="s">
        <v>13</v>
      </c>
    </row>
    <row r="11" spans="2:7" ht="33">
      <c r="B11" s="1" t="s">
        <v>27</v>
      </c>
      <c r="C11" s="1" t="s">
        <v>28</v>
      </c>
      <c r="D11" s="1" t="s">
        <v>17</v>
      </c>
      <c r="E11" s="2" t="s">
        <v>29</v>
      </c>
      <c r="F11" s="1" t="s">
        <v>12</v>
      </c>
      <c r="G11" s="1" t="s">
        <v>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DF4D-CCA4-4F09-89EC-03D2402701EB}">
  <sheetPr>
    <tabColor theme="4"/>
  </sheetPr>
  <dimension ref="B2:N21"/>
  <sheetViews>
    <sheetView showGridLines="0" zoomScaleNormal="100" workbookViewId="0">
      <selection activeCell="F18" sqref="F18"/>
    </sheetView>
  </sheetViews>
  <sheetFormatPr defaultRowHeight="16.5"/>
  <cols>
    <col min="1" max="1" width="3.875" customWidth="1"/>
    <col min="2" max="2" width="21" customWidth="1"/>
    <col min="3" max="3" width="37.75" customWidth="1"/>
    <col min="4" max="4" width="23.875" customWidth="1"/>
    <col min="5" max="5" width="15.125" customWidth="1"/>
    <col min="6" max="6" width="57.5" customWidth="1"/>
    <col min="7" max="7" width="19" customWidth="1"/>
    <col min="8" max="8" width="3" customWidth="1"/>
    <col min="9" max="9" width="3.375" customWidth="1"/>
    <col min="10" max="10" width="14.875" customWidth="1"/>
    <col min="11" max="11" width="13.875" customWidth="1"/>
    <col min="12" max="12" width="17.25" customWidth="1"/>
    <col min="13" max="13" width="10.875" customWidth="1"/>
    <col min="14" max="14" width="10.75" customWidth="1"/>
  </cols>
  <sheetData>
    <row r="2" spans="2:14">
      <c r="B2" s="5" t="s">
        <v>30</v>
      </c>
      <c r="C2" s="2" t="s">
        <v>22</v>
      </c>
    </row>
    <row r="3" spans="2:14">
      <c r="B3" s="5" t="s">
        <v>31</v>
      </c>
      <c r="C3" s="2" t="s">
        <v>8</v>
      </c>
    </row>
    <row r="4" spans="2:14" ht="49.5">
      <c r="B4" s="5" t="s">
        <v>32</v>
      </c>
      <c r="C4" s="2" t="s">
        <v>33</v>
      </c>
    </row>
    <row r="6" spans="2:14">
      <c r="B6" s="7" t="s">
        <v>34</v>
      </c>
      <c r="J6" s="31" t="s">
        <v>35</v>
      </c>
      <c r="K6" s="31"/>
      <c r="L6" s="31"/>
    </row>
    <row r="7" spans="2:14" ht="59.1"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41</v>
      </c>
    </row>
    <row r="8" spans="2:14">
      <c r="B8" s="22" t="s">
        <v>46</v>
      </c>
      <c r="C8" s="22" t="s">
        <v>47</v>
      </c>
      <c r="D8" s="22" t="s">
        <v>48</v>
      </c>
      <c r="E8" s="24">
        <v>500000</v>
      </c>
      <c r="F8" s="20" t="s">
        <v>49</v>
      </c>
      <c r="G8" s="20"/>
      <c r="J8" s="1">
        <v>1</v>
      </c>
      <c r="K8" s="9">
        <f>L8/M8</f>
        <v>0.8</v>
      </c>
      <c r="L8" s="1">
        <v>0.8</v>
      </c>
      <c r="M8" s="1">
        <v>1</v>
      </c>
      <c r="N8" s="1"/>
    </row>
    <row r="9" spans="2:14" ht="66">
      <c r="B9" s="22" t="s">
        <v>46</v>
      </c>
      <c r="C9" s="22" t="s">
        <v>50</v>
      </c>
      <c r="D9" s="22" t="s">
        <v>51</v>
      </c>
      <c r="E9" s="24">
        <v>1750000</v>
      </c>
      <c r="F9" s="21" t="s">
        <v>52</v>
      </c>
      <c r="G9" s="20"/>
      <c r="J9" s="1">
        <v>2</v>
      </c>
      <c r="K9" s="9">
        <f t="shared" ref="K9:K10" si="0">L9/M9</f>
        <v>0.7</v>
      </c>
      <c r="L9" s="1">
        <v>0.7</v>
      </c>
      <c r="M9" s="1">
        <v>1</v>
      </c>
      <c r="N9" s="1"/>
    </row>
    <row r="10" spans="2:14">
      <c r="B10" s="22" t="s">
        <v>46</v>
      </c>
      <c r="C10" s="22" t="s">
        <v>53</v>
      </c>
      <c r="D10" s="22" t="s">
        <v>54</v>
      </c>
      <c r="E10" s="24">
        <v>0</v>
      </c>
      <c r="F10" s="20" t="s">
        <v>55</v>
      </c>
      <c r="G10" s="20"/>
      <c r="J10" s="1">
        <v>3</v>
      </c>
      <c r="K10" s="9">
        <f t="shared" si="0"/>
        <v>0.6</v>
      </c>
      <c r="L10" s="1">
        <v>0.6</v>
      </c>
      <c r="M10" s="1">
        <v>1</v>
      </c>
      <c r="N10" s="1"/>
    </row>
    <row r="11" spans="2:14">
      <c r="B11" s="22" t="s">
        <v>46</v>
      </c>
      <c r="C11" s="22" t="s">
        <v>56</v>
      </c>
      <c r="D11" s="22" t="s">
        <v>54</v>
      </c>
      <c r="E11" s="25">
        <v>25</v>
      </c>
      <c r="F11" s="20" t="s">
        <v>57</v>
      </c>
      <c r="G11" s="20"/>
      <c r="J11" s="3"/>
      <c r="K11" s="8"/>
    </row>
    <row r="12" spans="2:14">
      <c r="B12" s="22" t="s">
        <v>46</v>
      </c>
      <c r="C12" s="22" t="s">
        <v>58</v>
      </c>
      <c r="D12" s="22" t="s">
        <v>59</v>
      </c>
      <c r="E12" s="25">
        <v>20</v>
      </c>
      <c r="F12" s="20" t="s">
        <v>60</v>
      </c>
      <c r="G12" s="20"/>
      <c r="J12" s="3"/>
    </row>
    <row r="13" spans="2:14">
      <c r="B13" s="22" t="s">
        <v>46</v>
      </c>
      <c r="C13" s="22" t="s">
        <v>61</v>
      </c>
      <c r="D13" s="22" t="s">
        <v>54</v>
      </c>
      <c r="E13" s="25">
        <v>75</v>
      </c>
      <c r="F13" s="20" t="s">
        <v>60</v>
      </c>
      <c r="G13" s="20"/>
      <c r="J13" s="12"/>
    </row>
    <row r="14" spans="2:14">
      <c r="B14" s="22" t="s">
        <v>62</v>
      </c>
      <c r="C14" s="22" t="s">
        <v>63</v>
      </c>
      <c r="D14" s="22" t="s">
        <v>64</v>
      </c>
      <c r="E14" s="26" t="s">
        <v>65</v>
      </c>
      <c r="F14" s="21" t="s">
        <v>66</v>
      </c>
      <c r="G14" s="20"/>
      <c r="J14" s="28"/>
    </row>
    <row r="15" spans="2:14" ht="33">
      <c r="B15" s="22" t="s">
        <v>62</v>
      </c>
      <c r="C15" s="23" t="s">
        <v>67</v>
      </c>
      <c r="D15" s="22" t="s">
        <v>59</v>
      </c>
      <c r="E15" s="25">
        <v>10</v>
      </c>
      <c r="F15" s="21" t="s">
        <v>68</v>
      </c>
      <c r="G15" s="20"/>
    </row>
    <row r="16" spans="2:14" ht="33">
      <c r="B16" s="22" t="s">
        <v>62</v>
      </c>
      <c r="C16" s="23" t="s">
        <v>69</v>
      </c>
      <c r="D16" s="22" t="s">
        <v>59</v>
      </c>
      <c r="E16" s="25">
        <v>150</v>
      </c>
      <c r="F16" s="20"/>
      <c r="G16" s="20"/>
    </row>
    <row r="17" spans="2:7" ht="49.5">
      <c r="B17" s="22" t="s">
        <v>62</v>
      </c>
      <c r="C17" s="22" t="s">
        <v>70</v>
      </c>
      <c r="D17" s="22" t="s">
        <v>71</v>
      </c>
      <c r="E17" s="26">
        <v>0.85</v>
      </c>
      <c r="F17" s="21" t="s">
        <v>72</v>
      </c>
      <c r="G17" s="20"/>
    </row>
    <row r="18" spans="2:7">
      <c r="B18" s="22" t="s">
        <v>62</v>
      </c>
      <c r="C18" s="22" t="s">
        <v>73</v>
      </c>
      <c r="D18" s="22" t="s">
        <v>74</v>
      </c>
      <c r="E18" s="27">
        <v>5</v>
      </c>
      <c r="F18" s="20" t="s">
        <v>66</v>
      </c>
      <c r="G18" s="20"/>
    </row>
    <row r="19" spans="2:7">
      <c r="B19" s="3" t="s">
        <v>75</v>
      </c>
      <c r="C19" s="32" t="s">
        <v>76</v>
      </c>
      <c r="D19" s="32"/>
      <c r="E19" s="32"/>
      <c r="F19" s="32"/>
      <c r="G19" s="32"/>
    </row>
    <row r="21" spans="2:7">
      <c r="G21" s="13"/>
    </row>
  </sheetData>
  <mergeCells count="2">
    <mergeCell ref="J6:L6"/>
    <mergeCell ref="C19:G19"/>
  </mergeCells>
  <hyperlinks>
    <hyperlink ref="C19" r:id="rId1" xr:uid="{8D4139B6-1276-466E-A1DD-AAE58C6FB73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E600-CA90-49DF-B58C-E822D25A2DE7}">
  <sheetPr>
    <tabColor theme="4"/>
  </sheetPr>
  <dimension ref="B2:N21"/>
  <sheetViews>
    <sheetView showGridLines="0" topLeftCell="A4" workbookViewId="0">
      <selection activeCell="F14" sqref="F14"/>
    </sheetView>
  </sheetViews>
  <sheetFormatPr defaultRowHeight="16.5"/>
  <cols>
    <col min="1" max="1" width="3.875" customWidth="1"/>
    <col min="2" max="2" width="21" customWidth="1"/>
    <col min="3" max="3" width="38" customWidth="1"/>
    <col min="4" max="4" width="28.875" customWidth="1"/>
    <col min="5" max="5" width="11.25" customWidth="1"/>
    <col min="6" max="6" width="62.625" customWidth="1"/>
    <col min="7" max="7" width="22" customWidth="1"/>
    <col min="8" max="9" width="3" customWidth="1"/>
    <col min="10" max="10" width="10.875" customWidth="1"/>
    <col min="11" max="11" width="13.875" customWidth="1"/>
    <col min="12" max="12" width="17.25" customWidth="1"/>
    <col min="14" max="14" width="10.75" customWidth="1"/>
  </cols>
  <sheetData>
    <row r="2" spans="2:14">
      <c r="B2" s="5" t="s">
        <v>30</v>
      </c>
      <c r="C2" s="2" t="s">
        <v>22</v>
      </c>
    </row>
    <row r="3" spans="2:14">
      <c r="B3" s="5" t="s">
        <v>31</v>
      </c>
      <c r="C3" s="2" t="s">
        <v>77</v>
      </c>
    </row>
    <row r="4" spans="2:14" ht="49.5">
      <c r="B4" s="6" t="s">
        <v>32</v>
      </c>
      <c r="C4" s="2" t="s">
        <v>33</v>
      </c>
    </row>
    <row r="6" spans="2:14">
      <c r="B6" s="7" t="s">
        <v>34</v>
      </c>
      <c r="J6" s="7" t="s">
        <v>35</v>
      </c>
    </row>
    <row r="7" spans="2:14" ht="59.1">
      <c r="B7" s="5" t="s">
        <v>36</v>
      </c>
      <c r="C7" s="5" t="s">
        <v>37</v>
      </c>
      <c r="D7" s="5" t="s">
        <v>38</v>
      </c>
      <c r="E7" s="5" t="s">
        <v>39</v>
      </c>
      <c r="F7" s="5" t="s">
        <v>78</v>
      </c>
      <c r="G7" s="6" t="s">
        <v>41</v>
      </c>
      <c r="J7" s="5" t="s">
        <v>42</v>
      </c>
      <c r="K7" s="5" t="s">
        <v>43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80</v>
      </c>
      <c r="D8" s="1" t="s">
        <v>48</v>
      </c>
      <c r="E8" s="11">
        <v>500000</v>
      </c>
      <c r="F8" s="1" t="s">
        <v>81</v>
      </c>
      <c r="G8" s="1"/>
      <c r="J8" s="1">
        <v>1</v>
      </c>
      <c r="K8" s="9">
        <f>L8/M8</f>
        <v>0.8</v>
      </c>
      <c r="L8" s="1">
        <v>0.8</v>
      </c>
      <c r="M8" s="1">
        <v>1</v>
      </c>
      <c r="N8" s="1"/>
    </row>
    <row r="9" spans="2:14" ht="66">
      <c r="B9" s="1" t="s">
        <v>46</v>
      </c>
      <c r="C9" s="1" t="s">
        <v>50</v>
      </c>
      <c r="D9" s="1" t="s">
        <v>51</v>
      </c>
      <c r="E9" s="11">
        <v>1750000</v>
      </c>
      <c r="F9" s="2" t="s">
        <v>82</v>
      </c>
      <c r="G9" s="1"/>
      <c r="J9" s="1">
        <v>2</v>
      </c>
      <c r="K9" s="9">
        <f t="shared" ref="K9:K10" si="0">L9/M9</f>
        <v>0.7</v>
      </c>
      <c r="L9" s="1">
        <v>0.7</v>
      </c>
      <c r="M9" s="1">
        <v>1</v>
      </c>
      <c r="N9" s="1"/>
    </row>
    <row r="10" spans="2:14">
      <c r="B10" s="1" t="s">
        <v>46</v>
      </c>
      <c r="C10" s="1" t="s">
        <v>53</v>
      </c>
      <c r="D10" s="1" t="s">
        <v>54</v>
      </c>
      <c r="E10" s="11">
        <v>0</v>
      </c>
      <c r="F10" s="1" t="s">
        <v>83</v>
      </c>
      <c r="G10" s="1"/>
      <c r="J10" s="1">
        <v>3</v>
      </c>
      <c r="K10" s="9">
        <f t="shared" si="0"/>
        <v>0.6</v>
      </c>
      <c r="L10" s="1">
        <v>0.6</v>
      </c>
      <c r="M10" s="1">
        <v>1</v>
      </c>
      <c r="N10" s="1"/>
    </row>
    <row r="11" spans="2:14" ht="33">
      <c r="B11" s="1" t="s">
        <v>46</v>
      </c>
      <c r="C11" s="1" t="s">
        <v>56</v>
      </c>
      <c r="D11" s="1" t="s">
        <v>54</v>
      </c>
      <c r="E11" s="10">
        <v>40</v>
      </c>
      <c r="F11" s="2" t="s">
        <v>84</v>
      </c>
      <c r="G11" s="1"/>
      <c r="J11" s="3"/>
      <c r="K11" s="8"/>
    </row>
    <row r="12" spans="2:14">
      <c r="B12" s="1" t="s">
        <v>46</v>
      </c>
      <c r="C12" s="1" t="s">
        <v>58</v>
      </c>
      <c r="D12" s="1" t="s">
        <v>59</v>
      </c>
      <c r="E12" s="10">
        <v>20</v>
      </c>
      <c r="F12" s="1" t="s">
        <v>60</v>
      </c>
      <c r="G12" s="1"/>
    </row>
    <row r="13" spans="2:14">
      <c r="B13" s="1" t="s">
        <v>46</v>
      </c>
      <c r="C13" s="1" t="s">
        <v>61</v>
      </c>
      <c r="D13" s="1" t="s">
        <v>54</v>
      </c>
      <c r="E13" s="10">
        <v>75</v>
      </c>
      <c r="F13" s="1" t="s">
        <v>60</v>
      </c>
      <c r="G13" s="1"/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2" t="s">
        <v>66</v>
      </c>
      <c r="G14" s="1"/>
    </row>
    <row r="15" spans="2:14" ht="33">
      <c r="B15" s="1" t="s">
        <v>62</v>
      </c>
      <c r="C15" s="2" t="s">
        <v>67</v>
      </c>
      <c r="D15" s="1" t="s">
        <v>59</v>
      </c>
      <c r="E15" s="10">
        <v>50</v>
      </c>
      <c r="F15" s="2" t="s">
        <v>85</v>
      </c>
      <c r="G15" s="1"/>
    </row>
    <row r="16" spans="2:14" ht="33">
      <c r="B16" s="1" t="s">
        <v>62</v>
      </c>
      <c r="C16" s="2" t="s">
        <v>69</v>
      </c>
      <c r="D16" s="1" t="s">
        <v>59</v>
      </c>
      <c r="E16" s="10">
        <v>400</v>
      </c>
      <c r="F16" s="2" t="s">
        <v>85</v>
      </c>
      <c r="G16" s="1"/>
    </row>
    <row r="17" spans="2:7" ht="49.5">
      <c r="B17" s="1" t="s">
        <v>62</v>
      </c>
      <c r="C17" s="1" t="s">
        <v>70</v>
      </c>
      <c r="D17" s="1" t="s">
        <v>71</v>
      </c>
      <c r="E17" s="9">
        <v>0.85</v>
      </c>
      <c r="F17" s="2" t="s">
        <v>72</v>
      </c>
      <c r="G17" s="1"/>
    </row>
    <row r="18" spans="2:7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7">
      <c r="B19" s="3" t="s">
        <v>75</v>
      </c>
      <c r="C19" s="8" t="s">
        <v>76</v>
      </c>
    </row>
    <row r="21" spans="2:7">
      <c r="G21" s="13"/>
    </row>
  </sheetData>
  <hyperlinks>
    <hyperlink ref="C19" r:id="rId1" xr:uid="{0E4696D6-777E-4E64-8AAF-74583B6B808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59E4-378B-4D54-B9BB-8EAABFB4C507}">
  <sheetPr>
    <tabColor theme="4"/>
  </sheetPr>
  <dimension ref="B2:N21"/>
  <sheetViews>
    <sheetView showGridLines="0" workbookViewId="0">
      <selection activeCell="E18" sqref="E18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45.5" customWidth="1"/>
    <col min="7" max="7" width="23.25" customWidth="1"/>
    <col min="8" max="9" width="3" customWidth="1"/>
    <col min="10" max="10" width="23.125" customWidth="1"/>
    <col min="11" max="11" width="20.375" customWidth="1"/>
    <col min="12" max="12" width="13.875" customWidth="1"/>
    <col min="13" max="13" width="17.25" customWidth="1"/>
    <col min="14" max="14" width="10.75" customWidth="1"/>
  </cols>
  <sheetData>
    <row r="2" spans="2:14">
      <c r="B2" s="5" t="s">
        <v>30</v>
      </c>
      <c r="C2" s="2" t="s">
        <v>14</v>
      </c>
    </row>
    <row r="3" spans="2:14" ht="33">
      <c r="B3" s="5" t="s">
        <v>31</v>
      </c>
      <c r="C3" s="2" t="s">
        <v>86</v>
      </c>
    </row>
    <row r="4" spans="2:14" ht="49.5">
      <c r="B4" s="6" t="s">
        <v>32</v>
      </c>
      <c r="C4" s="2" t="s">
        <v>87</v>
      </c>
    </row>
    <row r="6" spans="2:14">
      <c r="B6" s="7" t="s">
        <v>34</v>
      </c>
      <c r="J6" s="7" t="s">
        <v>35</v>
      </c>
    </row>
    <row r="7" spans="2:14" ht="44.45">
      <c r="B7" s="5" t="s">
        <v>36</v>
      </c>
      <c r="C7" s="5" t="s">
        <v>37</v>
      </c>
      <c r="D7" s="5" t="s">
        <v>38</v>
      </c>
      <c r="E7" s="5" t="s">
        <v>39</v>
      </c>
      <c r="F7" s="5" t="s">
        <v>78</v>
      </c>
      <c r="G7" s="6" t="s">
        <v>41</v>
      </c>
      <c r="J7" s="5" t="s">
        <v>88</v>
      </c>
      <c r="K7" s="5" t="s">
        <v>89</v>
      </c>
      <c r="L7" s="5" t="s">
        <v>90</v>
      </c>
      <c r="M7" s="5" t="s">
        <v>44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 t="s">
        <v>92</v>
      </c>
      <c r="K8" s="1" t="s">
        <v>93</v>
      </c>
      <c r="L8" s="9">
        <v>0.75</v>
      </c>
      <c r="M8" s="1">
        <v>0.22</v>
      </c>
      <c r="N8" s="1"/>
    </row>
    <row r="9" spans="2:14">
      <c r="B9" s="1" t="s">
        <v>46</v>
      </c>
      <c r="C9" s="1" t="s">
        <v>50</v>
      </c>
      <c r="D9" s="1" t="s">
        <v>59</v>
      </c>
      <c r="E9" s="11">
        <v>20</v>
      </c>
      <c r="F9" s="1" t="s">
        <v>94</v>
      </c>
      <c r="G9" s="1"/>
      <c r="J9" s="1" t="s">
        <v>95</v>
      </c>
      <c r="K9" s="1" t="s">
        <v>93</v>
      </c>
      <c r="L9" s="9">
        <v>0.75</v>
      </c>
      <c r="M9" s="1">
        <v>0.15</v>
      </c>
      <c r="N9" s="1"/>
    </row>
    <row r="10" spans="2:14">
      <c r="B10" s="1" t="s">
        <v>46</v>
      </c>
      <c r="C10" s="1" t="s">
        <v>53</v>
      </c>
      <c r="D10" s="1" t="s">
        <v>54</v>
      </c>
      <c r="E10" s="11">
        <v>0</v>
      </c>
      <c r="F10" s="1" t="s">
        <v>96</v>
      </c>
      <c r="G10" s="1"/>
      <c r="J10" s="1" t="s">
        <v>97</v>
      </c>
      <c r="K10" s="1" t="s">
        <v>93</v>
      </c>
      <c r="L10" s="9">
        <v>0.75</v>
      </c>
      <c r="M10" s="1">
        <v>0.08</v>
      </c>
      <c r="N10" s="1"/>
    </row>
    <row r="11" spans="2:14">
      <c r="B11" s="1" t="s">
        <v>46</v>
      </c>
      <c r="C11" s="1" t="s">
        <v>56</v>
      </c>
      <c r="D11" s="1" t="s">
        <v>54</v>
      </c>
      <c r="E11" s="10">
        <v>25</v>
      </c>
      <c r="F11" s="1" t="s">
        <v>98</v>
      </c>
      <c r="G11" s="1"/>
      <c r="J11" s="1" t="s">
        <v>92</v>
      </c>
      <c r="K11" s="1" t="s">
        <v>99</v>
      </c>
      <c r="L11" s="9">
        <v>0.75</v>
      </c>
      <c r="M11" s="1">
        <v>0.45</v>
      </c>
      <c r="N11" s="1"/>
    </row>
    <row r="12" spans="2:14">
      <c r="B12" s="1" t="s">
        <v>46</v>
      </c>
      <c r="C12" s="1" t="s">
        <v>58</v>
      </c>
      <c r="D12" s="1" t="s">
        <v>59</v>
      </c>
      <c r="E12" s="10">
        <v>15</v>
      </c>
      <c r="F12" s="1" t="s">
        <v>100</v>
      </c>
      <c r="G12" s="1"/>
      <c r="J12" s="1" t="s">
        <v>95</v>
      </c>
      <c r="K12" s="1" t="s">
        <v>99</v>
      </c>
      <c r="L12" s="9">
        <v>0.75</v>
      </c>
      <c r="M12" s="1">
        <v>0.45</v>
      </c>
      <c r="N12" s="1"/>
    </row>
    <row r="13" spans="2:14">
      <c r="B13" s="1" t="s">
        <v>46</v>
      </c>
      <c r="C13" s="1" t="s">
        <v>61</v>
      </c>
      <c r="D13" s="1" t="s">
        <v>54</v>
      </c>
      <c r="E13" s="10">
        <v>50</v>
      </c>
      <c r="F13" s="1" t="s">
        <v>100</v>
      </c>
      <c r="G13" s="1"/>
      <c r="J13" s="1" t="s">
        <v>97</v>
      </c>
      <c r="K13" s="1" t="s">
        <v>99</v>
      </c>
      <c r="L13" s="9">
        <v>0.75</v>
      </c>
      <c r="M13" s="1">
        <v>0.35</v>
      </c>
      <c r="N13" s="1"/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2" t="s">
        <v>66</v>
      </c>
      <c r="G14" s="1"/>
      <c r="J14" s="3" t="s">
        <v>101</v>
      </c>
    </row>
    <row r="15" spans="2:14">
      <c r="B15" s="1" t="s">
        <v>62</v>
      </c>
      <c r="C15" s="1" t="s">
        <v>102</v>
      </c>
      <c r="D15" s="1" t="s">
        <v>59</v>
      </c>
      <c r="E15" s="10">
        <v>10</v>
      </c>
      <c r="F15" s="2" t="s">
        <v>66</v>
      </c>
      <c r="G15" s="1"/>
    </row>
    <row r="16" spans="2:14">
      <c r="B16" s="1" t="s">
        <v>62</v>
      </c>
      <c r="C16" s="1" t="s">
        <v>103</v>
      </c>
      <c r="D16" s="1" t="s">
        <v>59</v>
      </c>
      <c r="E16" s="10">
        <v>150</v>
      </c>
      <c r="F16" s="2" t="s">
        <v>66</v>
      </c>
      <c r="G16" s="1"/>
    </row>
    <row r="17" spans="2:7" ht="49.5">
      <c r="B17" s="1" t="s">
        <v>62</v>
      </c>
      <c r="C17" s="1" t="s">
        <v>70</v>
      </c>
      <c r="D17" s="1" t="s">
        <v>71</v>
      </c>
      <c r="E17" s="9">
        <v>0.87</v>
      </c>
      <c r="F17" s="2" t="s">
        <v>104</v>
      </c>
      <c r="G17" s="1"/>
    </row>
    <row r="18" spans="2:7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7">
      <c r="B19" s="3" t="s">
        <v>75</v>
      </c>
    </row>
    <row r="20" spans="2:7">
      <c r="B20" s="4" t="s">
        <v>105</v>
      </c>
    </row>
    <row r="21" spans="2:7">
      <c r="G21" s="13"/>
    </row>
  </sheetData>
  <hyperlinks>
    <hyperlink ref="B20" r:id="rId1" display="https://nwcouncil.app.box.com/v/ResWaterHeaterDRRTFPres" xr:uid="{DB603364-F451-45F8-A89D-A5D8167CC6B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F438-178B-4102-8F2A-FF86FBC35207}">
  <sheetPr>
    <tabColor theme="4"/>
  </sheetPr>
  <dimension ref="B2:M22"/>
  <sheetViews>
    <sheetView showGridLines="0" workbookViewId="0">
      <selection activeCell="E18" sqref="E18"/>
    </sheetView>
  </sheetViews>
  <sheetFormatPr defaultRowHeight="16.5"/>
  <cols>
    <col min="1" max="1" width="3.875" customWidth="1"/>
    <col min="2" max="2" width="17.875" customWidth="1"/>
    <col min="3" max="3" width="38.875" customWidth="1"/>
    <col min="4" max="4" width="28.5" customWidth="1"/>
    <col min="5" max="5" width="10.5" customWidth="1"/>
    <col min="6" max="6" width="58" bestFit="1" customWidth="1"/>
    <col min="7" max="7" width="21.12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0.75" customWidth="1"/>
  </cols>
  <sheetData>
    <row r="2" spans="2:13">
      <c r="B2" s="5" t="s">
        <v>30</v>
      </c>
      <c r="C2" s="1" t="s">
        <v>16</v>
      </c>
    </row>
    <row r="3" spans="2:13">
      <c r="B3" s="5" t="s">
        <v>31</v>
      </c>
      <c r="C3" s="1" t="s">
        <v>8</v>
      </c>
    </row>
    <row r="4" spans="2:13" ht="49.5">
      <c r="B4" s="6" t="s">
        <v>32</v>
      </c>
      <c r="C4" s="2" t="s">
        <v>18</v>
      </c>
    </row>
    <row r="6" spans="2:13">
      <c r="B6" s="7" t="s">
        <v>34</v>
      </c>
      <c r="J6" s="7" t="s">
        <v>35</v>
      </c>
    </row>
    <row r="7" spans="2:13" ht="44.45"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6" t="s">
        <v>41</v>
      </c>
      <c r="J7" s="5" t="s">
        <v>42</v>
      </c>
      <c r="K7" s="5" t="s">
        <v>90</v>
      </c>
      <c r="L7" s="5" t="s">
        <v>44</v>
      </c>
      <c r="M7" s="6" t="s">
        <v>41</v>
      </c>
    </row>
    <row r="8" spans="2:13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0.2</v>
      </c>
      <c r="L8" s="1" t="s">
        <v>106</v>
      </c>
      <c r="M8" s="1"/>
    </row>
    <row r="9" spans="2:13">
      <c r="B9" s="1" t="s">
        <v>46</v>
      </c>
      <c r="C9" s="1" t="s">
        <v>50</v>
      </c>
      <c r="D9" s="1" t="s">
        <v>59</v>
      </c>
      <c r="E9" s="11">
        <v>20</v>
      </c>
      <c r="F9" s="1" t="s">
        <v>94</v>
      </c>
      <c r="G9" s="1"/>
      <c r="J9" s="1">
        <v>2</v>
      </c>
      <c r="K9" s="9">
        <v>0.2</v>
      </c>
      <c r="L9" s="1" t="s">
        <v>106</v>
      </c>
      <c r="M9" s="1"/>
    </row>
    <row r="10" spans="2:13">
      <c r="B10" s="1" t="s">
        <v>46</v>
      </c>
      <c r="C10" s="1" t="s">
        <v>53</v>
      </c>
      <c r="D10" s="1" t="s">
        <v>54</v>
      </c>
      <c r="E10" s="11">
        <v>0</v>
      </c>
      <c r="F10" s="1" t="s">
        <v>96</v>
      </c>
      <c r="G10" s="1"/>
      <c r="J10" s="1">
        <v>3</v>
      </c>
      <c r="K10" s="9">
        <v>0.2</v>
      </c>
      <c r="L10" s="1" t="s">
        <v>106</v>
      </c>
      <c r="M10" s="1"/>
    </row>
    <row r="11" spans="2:13" ht="16.5" customHeight="1">
      <c r="B11" s="1" t="s">
        <v>46</v>
      </c>
      <c r="C11" s="1" t="s">
        <v>56</v>
      </c>
      <c r="D11" s="1" t="s">
        <v>54</v>
      </c>
      <c r="E11" s="10">
        <v>25</v>
      </c>
      <c r="F11" s="1" t="s">
        <v>98</v>
      </c>
      <c r="G11" s="1"/>
      <c r="J11" s="33" t="s">
        <v>107</v>
      </c>
      <c r="K11" s="33"/>
      <c r="L11" s="33"/>
    </row>
    <row r="12" spans="2:13">
      <c r="B12" s="1" t="s">
        <v>46</v>
      </c>
      <c r="C12" s="1" t="s">
        <v>58</v>
      </c>
      <c r="D12" s="1" t="s">
        <v>59</v>
      </c>
      <c r="E12" s="10">
        <v>20</v>
      </c>
      <c r="F12" s="1" t="s">
        <v>108</v>
      </c>
      <c r="G12" s="1"/>
      <c r="J12" s="34"/>
      <c r="K12" s="34"/>
      <c r="L12" s="34"/>
    </row>
    <row r="13" spans="2:13">
      <c r="B13" s="1" t="s">
        <v>46</v>
      </c>
      <c r="C13" s="1" t="s">
        <v>61</v>
      </c>
      <c r="D13" s="1" t="s">
        <v>54</v>
      </c>
      <c r="E13" s="10">
        <v>75</v>
      </c>
      <c r="F13" s="1" t="s">
        <v>108</v>
      </c>
      <c r="G13" s="1"/>
      <c r="J13" s="34"/>
      <c r="K13" s="34"/>
      <c r="L13" s="34"/>
    </row>
    <row r="14" spans="2:13">
      <c r="B14" s="1" t="s">
        <v>62</v>
      </c>
      <c r="C14" s="1" t="s">
        <v>63</v>
      </c>
      <c r="D14" s="1" t="s">
        <v>64</v>
      </c>
      <c r="E14" s="9">
        <v>0.08</v>
      </c>
      <c r="F14" s="2" t="s">
        <v>66</v>
      </c>
      <c r="G14" s="1"/>
      <c r="J14" s="34"/>
      <c r="K14" s="34"/>
      <c r="L14" s="34"/>
    </row>
    <row r="15" spans="2:13">
      <c r="B15" s="1" t="s">
        <v>62</v>
      </c>
      <c r="C15" s="1" t="s">
        <v>102</v>
      </c>
      <c r="D15" s="1"/>
      <c r="E15" s="10">
        <v>10</v>
      </c>
      <c r="F15" s="2" t="s">
        <v>66</v>
      </c>
      <c r="G15" s="1"/>
      <c r="J15" s="34"/>
      <c r="K15" s="34"/>
      <c r="L15" s="34"/>
    </row>
    <row r="16" spans="2:13">
      <c r="B16" s="1" t="s">
        <v>62</v>
      </c>
      <c r="C16" s="1" t="s">
        <v>103</v>
      </c>
      <c r="D16" s="1"/>
      <c r="E16" s="10">
        <v>150</v>
      </c>
      <c r="F16" s="2" t="s">
        <v>66</v>
      </c>
      <c r="G16" s="1"/>
      <c r="J16" s="34"/>
      <c r="K16" s="34"/>
      <c r="L16" s="34"/>
    </row>
    <row r="17" spans="2:12" ht="54" customHeight="1">
      <c r="B17" s="1" t="s">
        <v>62</v>
      </c>
      <c r="C17" s="1" t="s">
        <v>70</v>
      </c>
      <c r="D17" s="1" t="s">
        <v>71</v>
      </c>
      <c r="E17" s="9">
        <v>0.87</v>
      </c>
      <c r="F17" s="2" t="s">
        <v>104</v>
      </c>
      <c r="G17" s="1"/>
      <c r="J17" s="34"/>
      <c r="K17" s="34"/>
      <c r="L17" s="34"/>
    </row>
    <row r="18" spans="2:12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12">
      <c r="B19" s="3" t="s">
        <v>75</v>
      </c>
    </row>
    <row r="20" spans="2:12">
      <c r="B20" s="3" t="s">
        <v>109</v>
      </c>
    </row>
    <row r="21" spans="2:12">
      <c r="B21" s="4" t="s">
        <v>110</v>
      </c>
    </row>
    <row r="22" spans="2:12">
      <c r="B22" s="4" t="s">
        <v>111</v>
      </c>
      <c r="G22" s="13"/>
    </row>
  </sheetData>
  <mergeCells count="1">
    <mergeCell ref="J11:L17"/>
  </mergeCells>
  <hyperlinks>
    <hyperlink ref="B22" r:id="rId1" xr:uid="{DBCE57CB-2F0B-4147-A967-711B7004E3F3}"/>
    <hyperlink ref="B21" r:id="rId2" display="An analysis on the energy consumption of circulating pumps of residential swimming pools for peak load management" xr:uid="{3DCC85E8-0A44-4D48-9E68-03E2384571C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4CF2-CC37-4AA8-ABFD-4EE85CF5E8C9}">
  <sheetPr>
    <tabColor theme="4"/>
  </sheetPr>
  <dimension ref="B2:N21"/>
  <sheetViews>
    <sheetView showGridLines="0" zoomScaleNormal="100" workbookViewId="0">
      <selection activeCell="J22" sqref="J22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28.25" customWidth="1"/>
    <col min="5" max="5" width="15.125" customWidth="1"/>
    <col min="6" max="6" width="46" customWidth="1"/>
    <col min="7" max="7" width="18.37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2.125" customWidth="1"/>
    <col min="14" max="14" width="10.75" customWidth="1"/>
  </cols>
  <sheetData>
    <row r="2" spans="2:14">
      <c r="B2" s="5" t="s">
        <v>30</v>
      </c>
      <c r="C2" s="2" t="s">
        <v>19</v>
      </c>
    </row>
    <row r="3" spans="2:14">
      <c r="B3" s="5" t="s">
        <v>31</v>
      </c>
      <c r="C3" s="2" t="s">
        <v>8</v>
      </c>
    </row>
    <row r="4" spans="2:14" ht="33">
      <c r="B4" s="6" t="s">
        <v>32</v>
      </c>
      <c r="C4" s="2" t="s">
        <v>112</v>
      </c>
    </row>
    <row r="6" spans="2:14">
      <c r="B6" s="7" t="s">
        <v>34</v>
      </c>
      <c r="J6" s="7" t="s">
        <v>35</v>
      </c>
    </row>
    <row r="7" spans="2:14" ht="44.45"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6" t="s">
        <v>41</v>
      </c>
      <c r="J7" s="5" t="s">
        <v>42</v>
      </c>
      <c r="K7" s="5" t="s">
        <v>43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0.6</v>
      </c>
      <c r="L8" s="1">
        <f>K8*M8</f>
        <v>0.24</v>
      </c>
      <c r="M8" s="1">
        <v>0.4</v>
      </c>
      <c r="N8" s="1"/>
    </row>
    <row r="9" spans="2:14">
      <c r="B9" s="1" t="s">
        <v>46</v>
      </c>
      <c r="C9" s="1" t="s">
        <v>50</v>
      </c>
      <c r="D9" s="1" t="s">
        <v>59</v>
      </c>
      <c r="E9" s="11">
        <v>20</v>
      </c>
      <c r="F9" s="1" t="s">
        <v>94</v>
      </c>
      <c r="G9" s="1"/>
      <c r="J9" s="1">
        <v>2</v>
      </c>
      <c r="K9" s="9">
        <v>0.6</v>
      </c>
      <c r="L9" s="1">
        <f t="shared" ref="L9:L10" si="0">K9*M9</f>
        <v>0.24</v>
      </c>
      <c r="M9" s="1">
        <v>0.4</v>
      </c>
      <c r="N9" s="1"/>
    </row>
    <row r="10" spans="2:14" ht="33">
      <c r="B10" s="1" t="s">
        <v>46</v>
      </c>
      <c r="C10" s="1" t="s">
        <v>53</v>
      </c>
      <c r="D10" s="1" t="s">
        <v>59</v>
      </c>
      <c r="E10" s="11">
        <v>10</v>
      </c>
      <c r="F10" s="2" t="s">
        <v>113</v>
      </c>
      <c r="G10" s="1"/>
      <c r="J10" s="1">
        <v>3</v>
      </c>
      <c r="K10" s="9">
        <v>0.6</v>
      </c>
      <c r="L10" s="1">
        <f t="shared" si="0"/>
        <v>0.24</v>
      </c>
      <c r="M10" s="1">
        <v>0.4</v>
      </c>
      <c r="N10" s="1"/>
    </row>
    <row r="11" spans="2:14" ht="16.5" customHeight="1">
      <c r="B11" s="1" t="s">
        <v>46</v>
      </c>
      <c r="C11" s="1" t="s">
        <v>56</v>
      </c>
      <c r="D11" s="1" t="s">
        <v>54</v>
      </c>
      <c r="E11" s="10">
        <v>25</v>
      </c>
      <c r="F11" s="1" t="s">
        <v>98</v>
      </c>
      <c r="G11" s="1"/>
      <c r="J11" s="33" t="s">
        <v>114</v>
      </c>
      <c r="K11" s="33"/>
      <c r="L11" s="33"/>
      <c r="M11" s="33"/>
    </row>
    <row r="12" spans="2:14">
      <c r="B12" s="1" t="s">
        <v>46</v>
      </c>
      <c r="C12" s="1" t="s">
        <v>58</v>
      </c>
      <c r="D12" s="1" t="s">
        <v>59</v>
      </c>
      <c r="E12" s="10">
        <v>68.44</v>
      </c>
      <c r="F12" s="1" t="s">
        <v>115</v>
      </c>
      <c r="G12" s="1"/>
      <c r="J12" s="34"/>
      <c r="K12" s="34"/>
      <c r="L12" s="34"/>
      <c r="M12" s="34"/>
    </row>
    <row r="13" spans="2:14">
      <c r="B13" s="1" t="s">
        <v>46</v>
      </c>
      <c r="C13" s="1" t="s">
        <v>61</v>
      </c>
      <c r="D13" s="1" t="s">
        <v>54</v>
      </c>
      <c r="E13" s="10">
        <v>68.44</v>
      </c>
      <c r="F13" s="1" t="s">
        <v>116</v>
      </c>
      <c r="G13" s="1"/>
      <c r="J13" s="34"/>
      <c r="K13" s="34"/>
      <c r="L13" s="34"/>
      <c r="M13" s="34"/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1" t="s">
        <v>66</v>
      </c>
      <c r="G14" s="1"/>
      <c r="J14" s="34"/>
      <c r="K14" s="34"/>
      <c r="L14" s="34"/>
      <c r="M14" s="34"/>
    </row>
    <row r="15" spans="2:14">
      <c r="B15" s="1" t="s">
        <v>62</v>
      </c>
      <c r="C15" s="1" t="s">
        <v>102</v>
      </c>
      <c r="D15" s="1"/>
      <c r="E15" s="10">
        <v>25</v>
      </c>
      <c r="F15" s="1" t="s">
        <v>66</v>
      </c>
      <c r="G15" s="1"/>
      <c r="J15" s="34"/>
      <c r="K15" s="34"/>
      <c r="L15" s="34"/>
      <c r="M15" s="34"/>
    </row>
    <row r="16" spans="2:14">
      <c r="B16" s="1" t="s">
        <v>62</v>
      </c>
      <c r="C16" s="1" t="s">
        <v>103</v>
      </c>
      <c r="D16" s="1"/>
      <c r="E16" s="10">
        <v>250</v>
      </c>
      <c r="F16" s="1" t="s">
        <v>66</v>
      </c>
      <c r="G16" s="1"/>
      <c r="J16" s="34"/>
      <c r="K16" s="34"/>
      <c r="L16" s="34"/>
      <c r="M16" s="34"/>
    </row>
    <row r="17" spans="2:7" ht="33">
      <c r="B17" s="1" t="s">
        <v>62</v>
      </c>
      <c r="C17" s="1" t="s">
        <v>70</v>
      </c>
      <c r="D17" s="1" t="s">
        <v>71</v>
      </c>
      <c r="E17" s="9">
        <v>0.85</v>
      </c>
      <c r="F17" s="2" t="s">
        <v>117</v>
      </c>
      <c r="G17" s="1"/>
    </row>
    <row r="18" spans="2:7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7">
      <c r="B19" s="3" t="s">
        <v>75</v>
      </c>
    </row>
    <row r="20" spans="2:7">
      <c r="B20" s="4" t="s">
        <v>118</v>
      </c>
    </row>
    <row r="21" spans="2:7">
      <c r="B21" s="4" t="s">
        <v>119</v>
      </c>
      <c r="G21" s="13"/>
    </row>
  </sheetData>
  <mergeCells count="1">
    <mergeCell ref="J11:M16"/>
  </mergeCells>
  <hyperlinks>
    <hyperlink ref="B21" r:id="rId1" xr:uid="{998A7D74-3C96-4F86-8ED3-9612DCD2B4FF}"/>
    <hyperlink ref="B20" r:id="rId2" xr:uid="{B6215DA8-6CB5-4837-8D72-A8C8E70F87F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1902-FBE1-4A2B-8EB2-A1084F152BF3}">
  <sheetPr>
    <tabColor theme="4"/>
  </sheetPr>
  <dimension ref="B2:N21"/>
  <sheetViews>
    <sheetView showGridLines="0" topLeftCell="D1" workbookViewId="0">
      <selection activeCell="L15" sqref="L15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28.25" customWidth="1"/>
    <col min="5" max="5" width="15.125" customWidth="1"/>
    <col min="6" max="6" width="46" customWidth="1"/>
    <col min="7" max="7" width="18.375" customWidth="1"/>
    <col min="8" max="9" width="3" customWidth="1"/>
    <col min="10" max="10" width="14.875" customWidth="1"/>
    <col min="11" max="11" width="13.875" customWidth="1"/>
    <col min="12" max="12" width="17.25" customWidth="1"/>
    <col min="13" max="13" width="12.125" customWidth="1"/>
    <col min="14" max="14" width="10.75" customWidth="1"/>
  </cols>
  <sheetData>
    <row r="2" spans="2:14">
      <c r="B2" s="5" t="s">
        <v>30</v>
      </c>
      <c r="C2" s="1" t="s">
        <v>19</v>
      </c>
    </row>
    <row r="3" spans="2:14">
      <c r="B3" s="5" t="s">
        <v>31</v>
      </c>
      <c r="C3" s="1" t="s">
        <v>77</v>
      </c>
    </row>
    <row r="4" spans="2:14" ht="49.5">
      <c r="B4" s="6" t="s">
        <v>32</v>
      </c>
      <c r="C4" s="2" t="s">
        <v>120</v>
      </c>
    </row>
    <row r="6" spans="2:14">
      <c r="B6" s="7" t="s">
        <v>34</v>
      </c>
      <c r="J6" s="7" t="s">
        <v>35</v>
      </c>
    </row>
    <row r="7" spans="2:14" ht="44.45"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6" t="s">
        <v>41</v>
      </c>
      <c r="J7" s="5" t="s">
        <v>42</v>
      </c>
      <c r="K7" s="5" t="s">
        <v>43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0.6</v>
      </c>
      <c r="L8" s="1">
        <v>2.4500000000000002</v>
      </c>
      <c r="M8" s="30">
        <f>L8*(1/K8)</f>
        <v>4.0833333333333339</v>
      </c>
      <c r="N8" s="1"/>
    </row>
    <row r="9" spans="2:14">
      <c r="B9" s="1" t="s">
        <v>46</v>
      </c>
      <c r="C9" s="1" t="s">
        <v>50</v>
      </c>
      <c r="D9" s="1" t="s">
        <v>59</v>
      </c>
      <c r="E9" s="11">
        <v>20</v>
      </c>
      <c r="F9" s="1" t="s">
        <v>94</v>
      </c>
      <c r="G9" s="1"/>
      <c r="J9" s="1">
        <v>2</v>
      </c>
      <c r="K9" s="9">
        <v>0.6</v>
      </c>
      <c r="L9" s="1">
        <v>2.4500000000000002</v>
      </c>
      <c r="M9" s="30">
        <f t="shared" ref="M9:M10" si="0">L9*(1/K9)</f>
        <v>4.0833333333333339</v>
      </c>
      <c r="N9" s="1"/>
    </row>
    <row r="10" spans="2:14" ht="33">
      <c r="B10" s="1" t="s">
        <v>46</v>
      </c>
      <c r="C10" s="1" t="s">
        <v>53</v>
      </c>
      <c r="D10" s="1" t="s">
        <v>59</v>
      </c>
      <c r="E10" s="11">
        <v>10</v>
      </c>
      <c r="F10" s="2" t="s">
        <v>113</v>
      </c>
      <c r="G10" s="1"/>
      <c r="J10" s="1">
        <v>3</v>
      </c>
      <c r="K10" s="9">
        <v>0.6</v>
      </c>
      <c r="L10" s="1">
        <v>2.4500000000000002</v>
      </c>
      <c r="M10" s="30">
        <f t="shared" si="0"/>
        <v>4.0833333333333339</v>
      </c>
      <c r="N10" s="1"/>
    </row>
    <row r="11" spans="2:14">
      <c r="B11" s="1" t="s">
        <v>46</v>
      </c>
      <c r="C11" s="1" t="s">
        <v>56</v>
      </c>
      <c r="D11" s="1" t="s">
        <v>54</v>
      </c>
      <c r="E11" s="10">
        <v>50</v>
      </c>
      <c r="F11" s="1" t="s">
        <v>98</v>
      </c>
      <c r="G11" s="1"/>
      <c r="J11" s="33" t="s">
        <v>121</v>
      </c>
      <c r="K11" s="33"/>
      <c r="L11" s="33"/>
      <c r="M11" s="33"/>
    </row>
    <row r="12" spans="2:14" ht="33">
      <c r="B12" s="1" t="s">
        <v>46</v>
      </c>
      <c r="C12" s="1" t="s">
        <v>58</v>
      </c>
      <c r="D12" s="1" t="s">
        <v>122</v>
      </c>
      <c r="E12" s="10">
        <v>40</v>
      </c>
      <c r="F12" s="2" t="s">
        <v>123</v>
      </c>
      <c r="G12" s="1"/>
      <c r="J12" s="34"/>
      <c r="K12" s="34"/>
      <c r="L12" s="34"/>
      <c r="M12" s="34"/>
    </row>
    <row r="13" spans="2:14">
      <c r="B13" s="1" t="s">
        <v>46</v>
      </c>
      <c r="C13" s="1" t="s">
        <v>61</v>
      </c>
      <c r="D13" s="1" t="s">
        <v>54</v>
      </c>
      <c r="E13" s="10">
        <v>0</v>
      </c>
      <c r="F13" s="1"/>
      <c r="G13" s="1"/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1" t="s">
        <v>66</v>
      </c>
      <c r="G14" s="1"/>
    </row>
    <row r="15" spans="2:14">
      <c r="B15" s="1" t="s">
        <v>62</v>
      </c>
      <c r="C15" s="1" t="s">
        <v>102</v>
      </c>
      <c r="D15" s="1"/>
      <c r="E15" s="10">
        <v>50</v>
      </c>
      <c r="F15" s="1" t="s">
        <v>124</v>
      </c>
      <c r="G15" s="1"/>
    </row>
    <row r="16" spans="2:14">
      <c r="B16" s="1" t="s">
        <v>62</v>
      </c>
      <c r="C16" s="1" t="s">
        <v>103</v>
      </c>
      <c r="D16" s="1"/>
      <c r="E16" s="10">
        <v>500</v>
      </c>
      <c r="F16" s="1" t="s">
        <v>124</v>
      </c>
      <c r="G16" s="1"/>
    </row>
    <row r="17" spans="2:7" ht="33">
      <c r="B17" s="1" t="s">
        <v>62</v>
      </c>
      <c r="C17" s="1" t="s">
        <v>70</v>
      </c>
      <c r="D17" s="1" t="s">
        <v>71</v>
      </c>
      <c r="E17" s="9">
        <v>0.75</v>
      </c>
      <c r="F17" s="2" t="s">
        <v>125</v>
      </c>
      <c r="G17" s="1"/>
    </row>
    <row r="18" spans="2:7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7">
      <c r="B19" s="3" t="s">
        <v>75</v>
      </c>
    </row>
    <row r="20" spans="2:7">
      <c r="B20" s="4" t="s">
        <v>118</v>
      </c>
    </row>
    <row r="21" spans="2:7">
      <c r="B21" s="4" t="s">
        <v>119</v>
      </c>
      <c r="G21" s="13"/>
    </row>
  </sheetData>
  <mergeCells count="1">
    <mergeCell ref="J11:M12"/>
  </mergeCells>
  <hyperlinks>
    <hyperlink ref="B21" r:id="rId1" xr:uid="{B7BB3957-0D72-468A-A041-B7E8EF7CD486}"/>
    <hyperlink ref="B20" r:id="rId2" xr:uid="{51F17476-B6D4-48FF-A4E6-AB63B42C748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99C2-92B8-4AEF-8697-BCBAFF478963}">
  <sheetPr>
    <tabColor theme="4"/>
  </sheetPr>
  <dimension ref="B2:N21"/>
  <sheetViews>
    <sheetView showGridLines="0" workbookViewId="0">
      <selection activeCell="G21" sqref="G21"/>
    </sheetView>
  </sheetViews>
  <sheetFormatPr defaultRowHeight="16.5"/>
  <cols>
    <col min="1" max="1" width="3.875" customWidth="1"/>
    <col min="2" max="2" width="21" customWidth="1"/>
    <col min="3" max="3" width="38.75" customWidth="1"/>
    <col min="4" max="4" width="35.5" customWidth="1"/>
    <col min="5" max="5" width="15.125" customWidth="1"/>
    <col min="6" max="6" width="37.875" customWidth="1"/>
    <col min="7" max="7" width="18.375" customWidth="1"/>
    <col min="8" max="9" width="3" customWidth="1"/>
    <col min="10" max="10" width="20.375" customWidth="1"/>
    <col min="11" max="11" width="13.5" customWidth="1"/>
    <col min="12" max="12" width="15.875" customWidth="1"/>
    <col min="13" max="13" width="17.25" customWidth="1"/>
    <col min="14" max="14" width="10.75" customWidth="1"/>
  </cols>
  <sheetData>
    <row r="2" spans="2:14">
      <c r="B2" s="5" t="s">
        <v>30</v>
      </c>
      <c r="C2" s="2" t="s">
        <v>126</v>
      </c>
    </row>
    <row r="3" spans="2:14">
      <c r="B3" s="5" t="s">
        <v>31</v>
      </c>
      <c r="C3" s="2" t="s">
        <v>77</v>
      </c>
    </row>
    <row r="4" spans="2:14" ht="33">
      <c r="B4" s="6" t="s">
        <v>32</v>
      </c>
      <c r="C4" s="2" t="s">
        <v>127</v>
      </c>
    </row>
    <row r="6" spans="2:14">
      <c r="B6" s="7" t="s">
        <v>34</v>
      </c>
      <c r="J6" s="7" t="s">
        <v>35</v>
      </c>
    </row>
    <row r="7" spans="2:14" ht="59.1">
      <c r="B7" s="5" t="s">
        <v>36</v>
      </c>
      <c r="C7" s="5" t="s">
        <v>37</v>
      </c>
      <c r="D7" s="5" t="s">
        <v>38</v>
      </c>
      <c r="E7" s="5" t="s">
        <v>39</v>
      </c>
      <c r="F7" s="5" t="s">
        <v>78</v>
      </c>
      <c r="G7" s="6" t="s">
        <v>41</v>
      </c>
      <c r="J7" s="5" t="s">
        <v>42</v>
      </c>
      <c r="K7" s="5" t="s">
        <v>90</v>
      </c>
      <c r="L7" s="5" t="s">
        <v>44</v>
      </c>
      <c r="M7" s="6" t="s">
        <v>79</v>
      </c>
      <c r="N7" s="6" t="s">
        <v>41</v>
      </c>
    </row>
    <row r="8" spans="2:14">
      <c r="B8" s="1" t="s">
        <v>46</v>
      </c>
      <c r="C8" s="1" t="s">
        <v>47</v>
      </c>
      <c r="D8" s="1" t="s">
        <v>48</v>
      </c>
      <c r="E8" s="11">
        <v>500000</v>
      </c>
      <c r="F8" s="1" t="s">
        <v>91</v>
      </c>
      <c r="G8" s="1"/>
      <c r="J8" s="1">
        <v>1</v>
      </c>
      <c r="K8" s="9">
        <v>0.3</v>
      </c>
      <c r="L8" s="14">
        <f>M8*K8</f>
        <v>120</v>
      </c>
      <c r="M8" s="1">
        <v>400</v>
      </c>
      <c r="N8" s="1"/>
    </row>
    <row r="9" spans="2:14" ht="33">
      <c r="B9" s="1" t="s">
        <v>46</v>
      </c>
      <c r="C9" s="1" t="s">
        <v>50</v>
      </c>
      <c r="D9" s="1" t="s">
        <v>122</v>
      </c>
      <c r="E9" s="11">
        <v>50</v>
      </c>
      <c r="F9" s="2" t="s">
        <v>128</v>
      </c>
      <c r="G9" s="1"/>
      <c r="J9" s="1">
        <v>2</v>
      </c>
      <c r="K9" s="9">
        <v>0.3</v>
      </c>
      <c r="L9" s="14">
        <f t="shared" ref="L9:L10" si="0">M9*K9</f>
        <v>120</v>
      </c>
      <c r="M9" s="1">
        <v>400</v>
      </c>
      <c r="N9" s="1"/>
    </row>
    <row r="10" spans="2:14">
      <c r="B10" s="1" t="s">
        <v>46</v>
      </c>
      <c r="C10" s="1" t="s">
        <v>53</v>
      </c>
      <c r="D10" s="1" t="s">
        <v>59</v>
      </c>
      <c r="E10" s="11">
        <v>0</v>
      </c>
      <c r="F10" s="1" t="s">
        <v>129</v>
      </c>
      <c r="G10" s="1"/>
      <c r="J10" s="1">
        <v>3</v>
      </c>
      <c r="K10" s="9">
        <v>0.3</v>
      </c>
      <c r="L10" s="14">
        <f t="shared" si="0"/>
        <v>120</v>
      </c>
      <c r="M10" s="1">
        <v>400</v>
      </c>
      <c r="N10" s="1"/>
    </row>
    <row r="11" spans="2:14">
      <c r="B11" s="1" t="s">
        <v>46</v>
      </c>
      <c r="C11" s="1" t="s">
        <v>56</v>
      </c>
      <c r="D11" s="1" t="s">
        <v>54</v>
      </c>
      <c r="E11" s="10">
        <v>100</v>
      </c>
      <c r="F11" s="1"/>
      <c r="G11" s="1"/>
      <c r="J11" s="33" t="s">
        <v>130</v>
      </c>
      <c r="K11" s="33"/>
      <c r="L11" s="33"/>
      <c r="M11" s="33"/>
    </row>
    <row r="12" spans="2:14" ht="33">
      <c r="B12" s="1" t="s">
        <v>46</v>
      </c>
      <c r="C12" s="1" t="s">
        <v>58</v>
      </c>
      <c r="D12" s="1" t="s">
        <v>122</v>
      </c>
      <c r="E12" s="10" t="s">
        <v>131</v>
      </c>
      <c r="F12" s="2" t="s">
        <v>132</v>
      </c>
      <c r="G12" s="1"/>
      <c r="J12" s="34"/>
      <c r="K12" s="34"/>
      <c r="L12" s="34"/>
      <c r="M12" s="34"/>
    </row>
    <row r="13" spans="2:14">
      <c r="B13" s="1" t="s">
        <v>46</v>
      </c>
      <c r="C13" s="1" t="s">
        <v>61</v>
      </c>
      <c r="D13" s="1" t="s">
        <v>54</v>
      </c>
      <c r="E13" s="10">
        <v>0</v>
      </c>
      <c r="F13" s="1"/>
      <c r="G13" s="1"/>
      <c r="J13" s="4" t="s">
        <v>133</v>
      </c>
      <c r="K13" s="3" t="s">
        <v>134</v>
      </c>
    </row>
    <row r="14" spans="2:14">
      <c r="B14" s="1" t="s">
        <v>62</v>
      </c>
      <c r="C14" s="1" t="s">
        <v>63</v>
      </c>
      <c r="D14" s="1" t="s">
        <v>64</v>
      </c>
      <c r="E14" s="9">
        <v>0.08</v>
      </c>
      <c r="F14" s="2" t="s">
        <v>66</v>
      </c>
      <c r="G14" s="1"/>
    </row>
    <row r="15" spans="2:14">
      <c r="B15" s="1" t="s">
        <v>62</v>
      </c>
      <c r="C15" s="1" t="s">
        <v>102</v>
      </c>
      <c r="D15" s="1" t="s">
        <v>122</v>
      </c>
      <c r="E15" s="10">
        <v>50</v>
      </c>
      <c r="F15" s="1"/>
      <c r="G15" s="1"/>
    </row>
    <row r="16" spans="2:14">
      <c r="B16" s="1" t="s">
        <v>62</v>
      </c>
      <c r="C16" s="1" t="s">
        <v>103</v>
      </c>
      <c r="D16" s="1" t="s">
        <v>122</v>
      </c>
      <c r="E16" s="10">
        <v>500</v>
      </c>
      <c r="F16" s="1"/>
      <c r="G16" s="1"/>
    </row>
    <row r="17" spans="2:10">
      <c r="B17" s="1" t="s">
        <v>62</v>
      </c>
      <c r="C17" s="1" t="s">
        <v>70</v>
      </c>
      <c r="D17" s="1" t="s">
        <v>71</v>
      </c>
      <c r="E17" s="9">
        <v>0.75</v>
      </c>
      <c r="F17" s="2"/>
      <c r="G17" s="1"/>
      <c r="J17" s="8"/>
    </row>
    <row r="18" spans="2:10">
      <c r="B18" s="1" t="s">
        <v>62</v>
      </c>
      <c r="C18" s="1" t="s">
        <v>73</v>
      </c>
      <c r="D18" s="1" t="s">
        <v>74</v>
      </c>
      <c r="E18" s="1">
        <v>5</v>
      </c>
      <c r="F18" s="1" t="s">
        <v>66</v>
      </c>
      <c r="G18" s="1"/>
    </row>
    <row r="19" spans="2:10">
      <c r="B19" s="3" t="s">
        <v>75</v>
      </c>
      <c r="C19" s="8"/>
    </row>
    <row r="20" spans="2:10">
      <c r="B20" t="s">
        <v>135</v>
      </c>
    </row>
    <row r="21" spans="2:10" ht="69" customHeight="1">
      <c r="B21" s="35"/>
      <c r="C21" s="35"/>
      <c r="D21" s="35"/>
      <c r="E21" s="35"/>
      <c r="F21" s="35"/>
      <c r="G21" s="13"/>
    </row>
  </sheetData>
  <mergeCells count="2">
    <mergeCell ref="B21:F21"/>
    <mergeCell ref="J11:M12"/>
  </mergeCells>
  <hyperlinks>
    <hyperlink ref="J13" r:id="rId1" display="https://pplelectric.com/-/media/PPLElectric/Save-Energy-and-Money/Docs/Act129_Phase3/Reports/PPLPY12DemandResponse20201115.ashx" xr:uid="{6012B991-BB41-4EDD-889D-74E7AA42806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b51f89-6cc0-4f79-8a78-760bd8de9c3c">
      <Terms xmlns="http://schemas.microsoft.com/office/infopath/2007/PartnerControls"/>
    </lcf76f155ced4ddcb4097134ff3c332f>
    <SharedWithUsers xmlns="37c9b1af-9a5e-4cb2-b390-3093dcd03fa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5ABD9374B64C498A366A646AFB24D4" ma:contentTypeVersion="13" ma:contentTypeDescription="Create a new document." ma:contentTypeScope="" ma:versionID="f40667259b90145a2c27340ea6f8ad40">
  <xsd:schema xmlns:xsd="http://www.w3.org/2001/XMLSchema" xmlns:xs="http://www.w3.org/2001/XMLSchema" xmlns:p="http://schemas.microsoft.com/office/2006/metadata/properties" xmlns:ns2="7fb51f89-6cc0-4f79-8a78-760bd8de9c3c" xmlns:ns3="37c9b1af-9a5e-4cb2-b390-3093dcd03fa1" targetNamespace="http://schemas.microsoft.com/office/2006/metadata/properties" ma:root="true" ma:fieldsID="e9dd0ac1e98713e7fdac79df4d8d8b36" ns2:_="" ns3:_="">
    <xsd:import namespace="7fb51f89-6cc0-4f79-8a78-760bd8de9c3c"/>
    <xsd:import namespace="37c9b1af-9a5e-4cb2-b390-3093dcd03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51f89-6cc0-4f79-8a78-760bd8de9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9c83298-ab33-4bcc-aefe-996cd4cca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9b1af-9a5e-4cb2-b390-3093dcd03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EECFA-7696-40CB-8D51-8408C659BF36}"/>
</file>

<file path=customXml/itemProps2.xml><?xml version="1.0" encoding="utf-8"?>
<ds:datastoreItem xmlns:ds="http://schemas.openxmlformats.org/officeDocument/2006/customXml" ds:itemID="{50D1136E-B4FA-48C7-9B11-72B1705CACBD}"/>
</file>

<file path=customXml/itemProps3.xml><?xml version="1.0" encoding="utf-8"?>
<ds:datastoreItem xmlns:ds="http://schemas.openxmlformats.org/officeDocument/2006/customXml" ds:itemID="{DB4FC495-329B-40CF-92D1-B5B299BEADA0}"/>
</file>

<file path=docMetadata/LabelInfo.xml><?xml version="1.0" encoding="utf-8"?>
<clbl:labelList xmlns:clbl="http://schemas.microsoft.com/office/2020/mipLabelMetadata"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Bettine</dc:creator>
  <cp:keywords/>
  <dc:description/>
  <cp:lastModifiedBy>Jamie Hamilton</cp:lastModifiedBy>
  <cp:revision/>
  <dcterms:created xsi:type="dcterms:W3CDTF">2025-06-03T22:06:32Z</dcterms:created>
  <dcterms:modified xsi:type="dcterms:W3CDTF">2026-04-18T03:33:02Z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0x010100545ABD9374B64C498A366A646AFB24D4</vt:lpwstr>
  </property>
  <property fmtid="{D5CDD505-2E9C-101B-9397-08002B2CF9AE}" pid="3" name="MediaServiceImageTags">
    <vt:lpwstr/>
  </property>
  <property fmtid="{D5CDD505-2E9C-101B-9397-08002B2CF9AE}" pid="4" name="Order">
    <vt:r8>259500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