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MRP - Market Renewal Program\Energy stream\Implementation\Reference levels\Posting Feb 2021\"/>
    </mc:Choice>
  </mc:AlternateContent>
  <bookViews>
    <workbookView xWindow="28680" yWindow="-120" windowWidth="29040" windowHeight="15840" tabRatio="762"/>
  </bookViews>
  <sheets>
    <sheet name="Introduction" sheetId="14" r:id="rId1"/>
    <sheet name="Reference Level Cost Components" sheetId="1" r:id="rId2"/>
    <sheet name="Definition of Cost Components" sheetId="13" r:id="rId3"/>
    <sheet name="FinDispatchDataParameters" sheetId="8" r:id="rId4"/>
    <sheet name="Non-FinDispatchDataParameters" sheetId="11" r:id="rId5"/>
    <sheet name="Supporting Documentation List" sheetId="10" r:id="rId6"/>
  </sheets>
  <definedNames>
    <definedName name="_xlnm._FilterDatabase" localSheetId="4" hidden="1">'Non-FinDispatchDataParameters'!$A$1:$G$1</definedName>
    <definedName name="_xlnm._FilterDatabase" localSheetId="5" hidden="1">'Supporting Documentation List'!$B$6:$D$26</definedName>
    <definedName name="_Toc33773272" localSheetId="0">Introduction!$A$12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8" l="1"/>
  <c r="F12" i="1" l="1"/>
  <c r="F11" i="1"/>
  <c r="F6" i="1" l="1"/>
  <c r="F8" i="1" s="1"/>
  <c r="F16" i="1"/>
  <c r="F15" i="1"/>
  <c r="F14" i="1"/>
  <c r="F6" i="8" s="1"/>
  <c r="F10" i="1"/>
</calcChain>
</file>

<file path=xl/sharedStrings.xml><?xml version="1.0" encoding="utf-8"?>
<sst xmlns="http://schemas.openxmlformats.org/spreadsheetml/2006/main" count="217" uniqueCount="166">
  <si>
    <t>Cost Workbook for Reference Levels - Energy Storage Resources</t>
  </si>
  <si>
    <t xml:space="preserve">Resource Information </t>
  </si>
  <si>
    <t>Resource Name</t>
  </si>
  <si>
    <t>Resource A</t>
  </si>
  <si>
    <t>Resource ID</t>
  </si>
  <si>
    <t>XX55</t>
  </si>
  <si>
    <t>Energy Storage</t>
  </si>
  <si>
    <t xml:space="preserve">Date of the Cost Workbook Completion </t>
  </si>
  <si>
    <t>YYYY/MM/DD</t>
  </si>
  <si>
    <t>Proposed Effective Date of the Cost Workbook</t>
  </si>
  <si>
    <t>Cost Workbook for Short-Run Marginal Energy Cost Components</t>
  </si>
  <si>
    <t>Short-Run Cost Components</t>
  </si>
  <si>
    <t xml:space="preserve">General Resource Information </t>
  </si>
  <si>
    <t>I. Units of measurement/Formula Reference</t>
  </si>
  <si>
    <t>II. Applicability - Resource Type</t>
  </si>
  <si>
    <t>IV. Input</t>
  </si>
  <si>
    <t>V. Supporting Documentation Reference</t>
  </si>
  <si>
    <t>VI. Comments</t>
  </si>
  <si>
    <t>(A)</t>
  </si>
  <si>
    <t>Efficiency Factor</t>
  </si>
  <si>
    <t>A.1</t>
  </si>
  <si>
    <t>Efficiency Factor (%) = MWh Discharged/MWh Charge, measured at meter
Using 1  year of average data, updated every year or once per season</t>
  </si>
  <si>
    <t xml:space="preserve">All energy storage technologies </t>
  </si>
  <si>
    <t>Applicable in all time periods.
Market Participants may propose seasonal efficiencies if needed</t>
  </si>
  <si>
    <t>IESO Settlement Statements showing injections and withdrawals for 1 year</t>
  </si>
  <si>
    <t>Assume -  5,000 MWh injected per year and 5,500 MWh withdrawn per year
Note - 100 MWh more withdrawn per year, since this accounts for the auxiliary loads behind the meter - compared to sample worksheet with a separate station meter</t>
  </si>
  <si>
    <t>(B)</t>
  </si>
  <si>
    <t>Total Fuel Related Cost</t>
  </si>
  <si>
    <t>B.1</t>
  </si>
  <si>
    <t>Total Fuel Cost ($/MWh) - Charging Costs</t>
  </si>
  <si>
    <t>Charging Cost ($/MWh) = Average historic charging costs ($/MWh)/ efficiency factor</t>
  </si>
  <si>
    <t>Applicable in all time periods.</t>
  </si>
  <si>
    <t>Annual bill data for 1 year, showing average electricity pricing</t>
  </si>
  <si>
    <t>Assume - annual average electricity price of 20$/MWh</t>
  </si>
  <si>
    <t>B.2</t>
  </si>
  <si>
    <t>Station Services Costs ($/MWh)</t>
  </si>
  <si>
    <t xml:space="preserve">Station Services Costs ($/MWh) = Auxiliary power consumption during operation (e.g. heating/cooling during operation) (MWh)/MWh of electricity discharge*electricity pricing ($/MWh)
</t>
  </si>
  <si>
    <r>
      <t xml:space="preserve">All energy storage technologies 
</t>
    </r>
    <r>
      <rPr>
        <b/>
        <sz val="11"/>
        <color theme="1"/>
        <rFont val="Calibri"/>
        <family val="2"/>
        <scheme val="minor"/>
      </rPr>
      <t>THIS FORMULA IS ONLY APPLICABLE IF STATION SERVICES IS SUPPLIED ON SEPARATE METER</t>
    </r>
  </si>
  <si>
    <t>Assume - no station services</t>
  </si>
  <si>
    <t>B.3</t>
  </si>
  <si>
    <t>Major Maintenance ($/MWh)</t>
  </si>
  <si>
    <t xml:space="preserve">Major Maintenance ($/MWh) = Estimated 10 year capital expenditures($)/estimated 10 year energy sales (MWh)
10 year average 
</t>
  </si>
  <si>
    <t>All energy storage technologies
Major Maintenance will vary based on technology</t>
  </si>
  <si>
    <t>Major replacement costs based on vendor estimates for replacement of critical parts (inverter, batteries, controls, etc.)
After asset has operated for 10 years, historic costs should replace vendor estimates</t>
  </si>
  <si>
    <t xml:space="preserve">Assume - major maintenance of $200,000 over 10 years, an average of  5,000 MWh injected per year </t>
  </si>
  <si>
    <t>B.4</t>
  </si>
  <si>
    <t>Scheduled Maintenance Electrical and Mechanical ($/MWh)</t>
  </si>
  <si>
    <t xml:space="preserve">Scheduled Maintenance Electrical and Mechanical ($/MWh) = Historic scheduled maintenance costs per MWh ($/MWh)  x  CPI current year/CPI reference year
5 year average
</t>
  </si>
  <si>
    <t>Vendor service agreements, operating agreements, etc. to validate annual costs
Validated by agreement or paid invoices</t>
  </si>
  <si>
    <t xml:space="preserve">Assume - $1,000 of scheduled maintenance per year,  5,000 MWh injected per year </t>
  </si>
  <si>
    <t>B.5</t>
  </si>
  <si>
    <t xml:space="preserve"> Unscheduled Maintenance Costs ($/MWh)</t>
  </si>
  <si>
    <t xml:space="preserve"> Unscheduled Maintenance Costs ($/MWh) = Historic unscheduled maintenance costs per MWh ($/MWh)  x  CPI current year/CPI reference year
5 year average</t>
  </si>
  <si>
    <t>Historical costs demonstrated by paid invoices for unplanned parts and labor
If historical data is not available, market participant should provide a vendor quote for unscheduled maintenance</t>
  </si>
  <si>
    <t xml:space="preserve">Assume - Unscheduled maintenance of $1,000 year 1, $500 year 2 and 3, $1,500 year 4, and $700 year 5,  5,000 MWh injected per year </t>
  </si>
  <si>
    <t>(C)</t>
  </si>
  <si>
    <t>C.1</t>
  </si>
  <si>
    <t>Operating Reserve</t>
  </si>
  <si>
    <t>10-minute synchronized (spinning) reserve</t>
  </si>
  <si>
    <r>
      <t xml:space="preserve">Operating Reserve </t>
    </r>
    <r>
      <rPr>
        <b/>
        <sz val="11"/>
        <color theme="1"/>
        <rFont val="Calibri"/>
        <family val="2"/>
        <scheme val="minor"/>
      </rPr>
      <t>($/MW)</t>
    </r>
    <r>
      <rPr>
        <sz val="11"/>
        <color theme="1"/>
        <rFont val="Calibri"/>
        <family val="2"/>
        <scheme val="minor"/>
      </rPr>
      <t xml:space="preserve"> = (auxiliary energy consumption (MWh) x electricity pricing ($/MWh))/MW of OR offered 
</t>
    </r>
  </si>
  <si>
    <t xml:space="preserve">All energy storage technologies with a duration &gt; 1 hr.
</t>
  </si>
  <si>
    <t>Applicable for all time periods</t>
  </si>
  <si>
    <t>"Load of auxiliaries during operation
validated either by:
 1) meter withdrawal data, showing consumption during idling and operation
2) vendor data sheet showing consumption of these auxiliary loads</t>
  </si>
  <si>
    <t>10-minute non-synchronized (non-spinning) reserve</t>
  </si>
  <si>
    <t>30-minute reserve (non-synchronized)</t>
  </si>
  <si>
    <t>Cost Workbook for Reference Levels -Energy Storage Resources</t>
  </si>
  <si>
    <t>#</t>
  </si>
  <si>
    <t xml:space="preserve">Cost Category </t>
  </si>
  <si>
    <t>Description</t>
  </si>
  <si>
    <t>Types of Supporting Documentation</t>
  </si>
  <si>
    <t>Applicable Technology</t>
  </si>
  <si>
    <t xml:space="preserve">Efficiency Factor = MWh Discharged/MWh Charge
Measured at the meter  
'Efficiency will depend on various factors:
Charging/Discharging Rate
Operating temperature (heating/cooling requirements)
Inherent storage process physics (reaction mechanics, physical characteristics, compressor/turbine losses, etc.)
</t>
  </si>
  <si>
    <t xml:space="preserve">Inputs:
MWh Discharged and MWh Charged, measured at the facility's meter
Supported By
-Meter data - to calculate average MWh discharged vs average MWh charged over a 1 year period
Efficiency will be updated annually or once per season with meter data available to the IESO.
</t>
  </si>
  <si>
    <t xml:space="preserve">Total Fuel Related Costs </t>
  </si>
  <si>
    <t xml:space="preserve">Charging Cost ($/MWh) = Average historic charging costs ($/MWh)/ efficiency factor
</t>
  </si>
  <si>
    <t>Inputs: 
'Historic Average Charging Electricity Pricing for same month from previous year, escalated by IESO electricity price increases
IESO electricity price increases
Most Recent Efficiency Factor 
Supported by:
'Electricity bills for charging pricing, averaged over the same month for the previous year
If the asset is less than 1 year old, assume charging overnight, taking average electricity pricing based on same month from previous year
Charging cost should be updated as needed</t>
  </si>
  <si>
    <r>
      <t xml:space="preserve">Increased auxiliary consumption during discharging - only costs incurred during operation
may include pre-heating costs during winter
Excludes station services that are required regardless of operating status (P&amp;C, controls, lighting, monitoring, security, communications, etc.)
Station Services Costs ($/MWh) = Auxiliary power consumption during operation (e.g. heating/cooling during operation) (MWh)/MWh of electricity discharge*electricity pricing ($/MWh)
</t>
    </r>
    <r>
      <rPr>
        <b/>
        <sz val="11"/>
        <color theme="1"/>
        <rFont val="Calibri"/>
        <family val="2"/>
        <scheme val="minor"/>
      </rPr>
      <t>THIS FORMULA IS ONLY APPLICABLE IF STATION SERVICES IS SUPPLIED ON SEPARATE METERED SUPPLY</t>
    </r>
    <r>
      <rPr>
        <sz val="11"/>
        <color theme="1"/>
        <rFont val="Calibri"/>
        <family val="2"/>
        <scheme val="minor"/>
      </rPr>
      <t xml:space="preserve">
</t>
    </r>
  </si>
  <si>
    <t>Inputs:
'Auxiliary power consumption per MWh discharged 
Historic Electricity Pricing, escalated IESO electricity price increases
IESO electricity price increases
Supported by:
'Vendor data for auxiliary load increases during operation 
Historic electricity bills for auxiliary consumption (compare auxiliary consumption during discharging vs. idling)
Average electricity pricing during discharging from previous year for the same month
If using vendor data - calculation: auxiliary consumption per MWh of discharged electricity = heater load (MW) x duration to fully discharge device (hr.)/Discharge energy capacity of asset (MWh)
Station services cost should be updated as needed</t>
  </si>
  <si>
    <t xml:space="preserve">Inputs:
Major Maintenance cost broken out by  component to be maintained/replacement
Maintenance/Replacement Timeline
Throughput (MWh discharged) before replacement
Supported by: 
Vendor estimates for lifespan and throughput
Vendor estimates for replacement/maintenance cost </t>
  </si>
  <si>
    <t xml:space="preserve">All energy storage technologies
Major Maintenance  details outlined in instructions manual
e.g.
lithium ion batteries - cell replacement
flow batteries - electrolyte replacement/balancing
CAES - major maintenance/repair on compressor, expander, turbine, cavern/storage vessel
</t>
  </si>
  <si>
    <t xml:space="preserve">Incremental Scheduled Maintenance Costs
Scheduled Maintenance Electrical and Mechanical ($/MWh) = Historic variable maintenance costs per MWh ($/MWh)  x  CPI current year/CPI reference year
5 year average, recalculated as needed
Scheduled maintenance costs, routine spare parts contribution that fail as a result of usage, maintenance on major components involved in storing/generating electricity Includes: Annual (bi-annual) Vendor Maintenance Program, Inverter maintenance, standard cleaning requirements, SCADA inspections  
Excludes 
Maintenance of Protections equipment
Maintenance of transformer
Maintenance of controls 
Fan filter replacement/coolant replacement
HVAC maintenance
Fire suppression system maintenance
Salaried Staffing Costs
Operations Center Costs
Overhead Costs
Security/Monitoring Costs
BOP Maintenance
Land Lease Costs
Insurances
Royalties
</t>
  </si>
  <si>
    <t>Inputs:
'Historic costs 
(if need asset should have vendor estimate)
-Escalation Indexes (CPI)
Supported by:
Historic scheduled maintenance for mechanical and electrical components  costs or vendor estimates for new assets
Escalation CPI
Scheduled  Maintenance should be updated as needed</t>
  </si>
  <si>
    <t>Scheduled maintenance requirements will vary based on technology</t>
  </si>
  <si>
    <t xml:space="preserve">Unscheduled Maintenance Cost ($/MWh) = Historic unplanned maintenance costs per MWh ($/MWh)  x  CPI current year/CPI reference year
5 year average, recalculated as needed
Includes unscheduled maintenance on energy storage system itself (storage components and major electrical components (transformer, inverter)as well as technician costs for unplanned maintenance
Excludes any unplanned maintenance of balance of plant infrastructure
</t>
  </si>
  <si>
    <t xml:space="preserve">Inputs
'Historic costs 
(if need asset should have vendor estimate)
-Escalation Indexes (CPI)
Supported by: 
Historic unscheduled maintenance costs, or vendor estimates
Escalation CPI
Unscheduled  Maintenance should be updated as needed
</t>
  </si>
  <si>
    <t>Unscheduled maintenance requirements, costs, and frequency will vary based on technology</t>
  </si>
  <si>
    <t>Operating Reserves</t>
  </si>
  <si>
    <t xml:space="preserve">Incremental cost to provide operating reserve includes:
Any auxiliary requirements required to maintain the asset in a state that it can respond to a command to discharge in &lt;10 min or &lt;30 min. Examples include: heating/cooling of batteries, keeping the expander/turbine available for CAES, etc.
Any costs associated with general functionality of the system and safety are excluded (i.e. basic station services costs to keep controls, P&amp;C, lighting, etc.)
Operating Reserve ($/MW) = (auxiliary energy consumption (MWh) x average electricity pricing ($/MWh) x IESO escalation)/ /MW of OR offered </t>
  </si>
  <si>
    <t xml:space="preserve">Input:
Incremental auxiliary costs to keep asset ready to discharge on command form IESO
Historic average electricity pricing (same month of the previous year)
IESO electricity price escalation
Supported By:
Auxiliary load/electricity consumption either based on historic meter data or based on vendor datasheet
Bill data for electricity pricing
Auxiliary costs should be updated as needed
</t>
  </si>
  <si>
    <t>All energy storage technologies with a duration &gt; 1 hr.</t>
  </si>
  <si>
    <t xml:space="preserve"> Separate for Day Ahead and Real-Time markets</t>
  </si>
  <si>
    <t>Parameter</t>
  </si>
  <si>
    <t>Unit</t>
  </si>
  <si>
    <t xml:space="preserve">Description </t>
  </si>
  <si>
    <t>Formula</t>
  </si>
  <si>
    <t xml:space="preserve">
Reference value/cost curve</t>
  </si>
  <si>
    <t>Energy offer</t>
  </si>
  <si>
    <t>$/MWh</t>
  </si>
  <si>
    <t>The energy offer reference level will be used to create an energy cost curve consisting of up to 20 price-quantity pairs that will describe short run marginal costs across the range of energy production. The energy cost curve will be consistent with energy offer requirements as specified in Market Rules Chapter 7 Section 3.5.3.</t>
  </si>
  <si>
    <r>
      <t>Operating Reserve</t>
    </r>
    <r>
      <rPr>
        <sz val="10"/>
        <color theme="1"/>
        <rFont val="Times New Roman"/>
        <family val="1"/>
      </rPr>
      <t xml:space="preserve"> (OR) </t>
    </r>
    <r>
      <rPr>
        <i/>
        <sz val="10"/>
        <color theme="1"/>
        <rFont val="Times New Roman"/>
        <family val="1"/>
      </rPr>
      <t>Offer</t>
    </r>
  </si>
  <si>
    <r>
      <t xml:space="preserve">For an </t>
    </r>
    <r>
      <rPr>
        <i/>
        <sz val="10"/>
        <rFont val="Times New Roman"/>
        <family val="1"/>
      </rPr>
      <t>operating reserve offer</t>
    </r>
    <r>
      <rPr>
        <sz val="10"/>
        <rFont val="Times New Roman"/>
        <family val="1"/>
      </rPr>
      <t xml:space="preserve">, the </t>
    </r>
    <r>
      <rPr>
        <i/>
        <sz val="10"/>
        <rFont val="Times New Roman"/>
        <family val="1"/>
      </rPr>
      <t>IESO</t>
    </r>
    <r>
      <rPr>
        <sz val="10"/>
        <rFont val="Times New Roman"/>
        <family val="1"/>
      </rPr>
      <t xml:space="preserve"> will establish an </t>
    </r>
    <r>
      <rPr>
        <i/>
        <sz val="10"/>
        <rFont val="Times New Roman"/>
        <family val="1"/>
      </rPr>
      <t>operating reserve offer</t>
    </r>
    <r>
      <rPr>
        <sz val="10"/>
        <rFont val="Times New Roman"/>
        <family val="1"/>
      </rPr>
      <t xml:space="preserve"> reference level curve for each </t>
    </r>
    <r>
      <rPr>
        <i/>
        <sz val="10"/>
        <rFont val="Times New Roman"/>
        <family val="1"/>
      </rPr>
      <t>operating reserve offer</t>
    </r>
    <r>
      <rPr>
        <sz val="10"/>
        <rFont val="Times New Roman"/>
        <family val="1"/>
      </rPr>
      <t xml:space="preserve"> block. This will include up to 5 non-decreasing values of the </t>
    </r>
    <r>
      <rPr>
        <i/>
        <sz val="10"/>
        <rFont val="Times New Roman"/>
        <family val="1"/>
      </rPr>
      <t>operating reserve</t>
    </r>
    <r>
      <rPr>
        <sz val="10"/>
        <rFont val="Times New Roman"/>
        <family val="1"/>
      </rPr>
      <t xml:space="preserve"> reference level to form a monotonically increasing cost curve. This </t>
    </r>
    <r>
      <rPr>
        <i/>
        <sz val="10"/>
        <rFont val="Times New Roman"/>
        <family val="1"/>
      </rPr>
      <t>operating reserve</t>
    </r>
    <r>
      <rPr>
        <sz val="10"/>
        <rFont val="Times New Roman"/>
        <family val="1"/>
      </rPr>
      <t xml:space="preserve"> reference level curve will be used for the conduct and impact testing of the </t>
    </r>
    <r>
      <rPr>
        <i/>
        <sz val="10"/>
        <rFont val="Times New Roman"/>
        <family val="1"/>
      </rPr>
      <t>price quantity pairs</t>
    </r>
    <r>
      <rPr>
        <sz val="10"/>
        <rFont val="Times New Roman"/>
        <family val="1"/>
      </rPr>
      <t xml:space="preserve"> submitted by the </t>
    </r>
    <r>
      <rPr>
        <i/>
        <sz val="10"/>
        <rFont val="Times New Roman"/>
        <family val="1"/>
      </rPr>
      <t>market participant</t>
    </r>
    <r>
      <rPr>
        <sz val="10"/>
        <rFont val="Times New Roman"/>
        <family val="1"/>
      </rPr>
      <t>.</t>
    </r>
  </si>
  <si>
    <t>Non-Financial Reference Level</t>
  </si>
  <si>
    <t>Summer Value</t>
  </si>
  <si>
    <t>Winter Value</t>
  </si>
  <si>
    <t>MW/min</t>
  </si>
  <si>
    <t>Operating Reserve Ramp Rate</t>
  </si>
  <si>
    <t>The rate that a resource can respond to an operating reserve activation during normal operation.</t>
  </si>
  <si>
    <t>Cost Workbook for Reference Levels</t>
  </si>
  <si>
    <t>Reference Levels - Supporting Documentation</t>
  </si>
  <si>
    <t>Attachment #</t>
  </si>
  <si>
    <t>Supporting Document Name</t>
  </si>
  <si>
    <t>Supporting Document Description</t>
  </si>
  <si>
    <t>Attachment 1</t>
  </si>
  <si>
    <t>Vendor Datasheet 1</t>
  </si>
  <si>
    <t>Section 5.2 page 3</t>
  </si>
  <si>
    <t>Attachment 2</t>
  </si>
  <si>
    <t>Vendor Quote 1</t>
  </si>
  <si>
    <t>Section 8</t>
  </si>
  <si>
    <t>Attachment 3</t>
  </si>
  <si>
    <t>IESO Meter Settlement 1</t>
  </si>
  <si>
    <t>Attachment 4</t>
  </si>
  <si>
    <t>IESO Bill 1</t>
  </si>
  <si>
    <t>Attachment 5</t>
  </si>
  <si>
    <t>Attachment 6</t>
  </si>
  <si>
    <t>Attachment 7</t>
  </si>
  <si>
    <t>Attachment 8</t>
  </si>
  <si>
    <t>Attachment 9</t>
  </si>
  <si>
    <t>Attachment 10</t>
  </si>
  <si>
    <t>Attachment 11</t>
  </si>
  <si>
    <t>Attachment 12</t>
  </si>
  <si>
    <t>Attachment 13</t>
  </si>
  <si>
    <t>Attachment 14</t>
  </si>
  <si>
    <t>Attachment 15</t>
  </si>
  <si>
    <t>Attachment 16</t>
  </si>
  <si>
    <t>Attachment 17</t>
  </si>
  <si>
    <t>Attachment 18</t>
  </si>
  <si>
    <t>Attachment 19</t>
  </si>
  <si>
    <t>Attachment 20</t>
  </si>
  <si>
    <t>…</t>
  </si>
  <si>
    <t>Operating reserve reference levels are determined based on incremental costs incurred by the resource to make the operating reserve capability available.</t>
  </si>
  <si>
    <t>III. Time-Based Applicability - Seasonality</t>
  </si>
  <si>
    <t>Supporting Documentation</t>
  </si>
  <si>
    <t>Vendor datasheets, vendor specifications manuals</t>
  </si>
  <si>
    <t xml:space="preserve">Instructions for Using this Workbook: 1) Complete/update all cells highlighted in yellow; 2) Put 0 if value is 0; 3) Put N/A if item does not apply; 4) Reference supporting documentation is each relevant tab, including references to attachments and page numbers;  5) MP to submit supporting documents along with a summary table of documents provided (see "Supporting Documentation List" tab).
Notes:
Inputs provided by the market participants are considered provisional and subject to the IESO verification and acceptance. Therefore, resulting costs shall not be construed as agreed upon or final until written confirmation is provided by the IESO. </t>
  </si>
  <si>
    <t>Instructions: Please utilize this section to list attachments and descriptions. Use corresponding attachment number to refer to documents in the "Reference Level Cost Components" tab.</t>
  </si>
  <si>
    <t>Comments</t>
  </si>
  <si>
    <t>Energy Ramp Down Rate 1</t>
  </si>
  <si>
    <t>The energy ramp down rate profile across the dispatchable range that the resource expects to meet during normal operation.</t>
  </si>
  <si>
    <t>Energy Ramp Up Rate 2</t>
  </si>
  <si>
    <t>The energy ramp up rate profile across the dispatchable range that the resource expects to meet during normal operation.</t>
  </si>
  <si>
    <t>Energy Ramp Down Rate 2</t>
  </si>
  <si>
    <t>Energy Ramp Up Rate 3</t>
  </si>
  <si>
    <t>Energy Ramp Down Rate 3</t>
  </si>
  <si>
    <t>Energy Ramp Up Rate 4</t>
  </si>
  <si>
    <t>Energy Ramp Down Rate 4</t>
  </si>
  <si>
    <t>Energy Ramp Up Rate 5</t>
  </si>
  <si>
    <t>Energy Ramp Down Rate 5</t>
  </si>
  <si>
    <t>Energy Ramp Up Rate 1</t>
  </si>
  <si>
    <t>MW Quantity</t>
  </si>
  <si>
    <t>C.2</t>
  </si>
  <si>
    <t>C.3</t>
  </si>
  <si>
    <t>C.</t>
  </si>
  <si>
    <t>Technology type of Resource</t>
  </si>
  <si>
    <t>This cost-workbook is intended to be used by market participants to submit cost information to the IESO. This cost information will be used in the calculation of financial dispatch data parameter reference levels as part of the IESO's Market Power Mitigation framework. The financial dispatch data parameters relevant to this technology type are found in the 'FinDispatchDataParameters' tab. That tab also contains the formulas that will be used to determine Energy Offer Reference Levels. 
Cost components of the financial dispatch data parameters are listed in the 'Reference Level Cost Components' tab. Market participants are to fill out each relevant line item in accordance to the operations of its resource. The reference level curve for energy or operating reserve will be determined by the $/MW(h) costs in this workbook. If the operations of a resource require cost components to vary relative to energy or operating reserve production, then the market participant shall identify to the IESO, the cost component and the range of production that the costs relate to. For example, incremental fuel costs may be $10/MWh for a range of 1-15MW of production and $14/MWh for a range of 16-30MW of production. Participants will be required to provide supporting documentation for all costs that make-up their reference level curve.
The IESO will consider costs submitted by each participant to confirm that they represent incremental costs incurred in the production of incremental supply.</t>
  </si>
  <si>
    <t xml:space="preserve">Allocation for Major Maintenance that is required to maintain the resource's operational ability for electricity production for its design life. The major maintenance expenditures are required as a direct result of incremental energy production.
This includes components integral to the system operation (i.e. battery cells, electrolyte, fuel cell, electrolyser, vacuum system, flywheel, compressor, expander, etc.)
Major Maintenance involves replacing like-for-like. Any augmentation to performance (energy capacity, power capacity, efficiency, reduced self-discharge, etc.) is not included in this fund. 
It is expected major maintenance will be based on the average costs for eligible components over a 10 year period. 
The Market Participant or the IESO can request a cost review if there is concern that the major maintenance value is no longer representative of the actual cost. 
</t>
  </si>
  <si>
    <t>Assume - Auxiliary consumption of 0.5 MWh of auxiliary consumption associated with being ready to discharge, Asset size of 10 MW, Average Electricity price of $20/MWh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</si>
</sst>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_);[Red]\(&quot;$&quot;#,##0.00\)"/>
  </numFmts>
  <fonts count="2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1"/>
      <color rgb="FF3F3F76"/>
      <name val="Calibri"/>
      <family val="2"/>
      <scheme val="minor"/>
    </font>
    <font>
      <sz val="10"/>
      <color theme="1"/>
      <name val="Times New Roman"/>
      <family val="1"/>
    </font>
    <font>
      <b/>
      <sz val="10"/>
      <color theme="1"/>
      <name val="Times New Roman"/>
      <family val="1"/>
    </font>
    <font>
      <i/>
      <sz val="10"/>
      <color theme="1"/>
      <name val="Times New Roman"/>
      <family val="1"/>
    </font>
    <font>
      <sz val="10"/>
      <name val="Calibri"/>
      <family val="2"/>
      <scheme val="minor"/>
    </font>
    <font>
      <sz val="10"/>
      <color theme="1"/>
      <name val="Calibri"/>
      <family val="2"/>
      <scheme val="minor"/>
    </font>
    <font>
      <sz val="10"/>
      <name val="Times New Roman"/>
      <family val="1"/>
    </font>
    <font>
      <i/>
      <sz val="10"/>
      <name val="Times New Roman"/>
      <family val="1"/>
    </font>
    <font>
      <b/>
      <sz val="10"/>
      <color theme="1"/>
      <name val="Calibri  "/>
    </font>
    <font>
      <sz val="10"/>
      <color theme="1"/>
      <name val="Calibri  "/>
    </font>
    <font>
      <b/>
      <i/>
      <sz val="10"/>
      <color theme="1"/>
      <name val="Calibri  "/>
    </font>
    <font>
      <sz val="11"/>
      <color theme="1"/>
      <name val="Calibri"/>
      <family val="2"/>
      <scheme val="minor"/>
    </font>
    <font>
      <i/>
      <sz val="11"/>
      <color theme="1"/>
      <name val="Calibri"/>
      <family val="2"/>
      <scheme val="minor"/>
    </font>
    <font>
      <sz val="12"/>
      <color theme="1"/>
      <name val="Calibri"/>
      <family val="2"/>
      <scheme val="minor"/>
    </font>
    <font>
      <sz val="11"/>
      <color rgb="FF000000"/>
      <name val="Calibri"/>
      <family val="2"/>
      <scheme val="minor"/>
    </font>
    <font>
      <b/>
      <sz val="11"/>
      <color rgb="FFCD2026"/>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CC99"/>
      </patternFill>
    </fill>
    <fill>
      <patternFill patternType="solid">
        <fgColor rgb="FFFBE4D5"/>
        <bgColor indexed="64"/>
      </patternFill>
    </fill>
    <fill>
      <patternFill patternType="solid">
        <fgColor rgb="FFFFFFCC"/>
      </patternFill>
    </fill>
    <fill>
      <patternFill patternType="solid">
        <fgColor theme="0" tint="-0.14999847407452621"/>
        <bgColor indexed="64"/>
      </patternFill>
    </fill>
    <fill>
      <patternFill patternType="solid">
        <fgColor rgb="FFFFFF00"/>
        <bgColor rgb="FF000000"/>
      </patternFill>
    </fill>
    <fill>
      <patternFill patternType="solid">
        <fgColor rgb="FF00B0F0"/>
        <bgColor rgb="FF000000"/>
      </patternFill>
    </fill>
    <fill>
      <patternFill patternType="solid">
        <fgColor rgb="FF00C4C8"/>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5" fillId="6" borderId="3" applyNumberFormat="0" applyAlignment="0" applyProtection="0"/>
    <xf numFmtId="0" fontId="16" fillId="8" borderId="14" applyNumberFormat="0" applyFont="0" applyAlignment="0" applyProtection="0"/>
  </cellStyleXfs>
  <cellXfs count="121">
    <xf numFmtId="0" fontId="0" fillId="0" borderId="0" xfId="0"/>
    <xf numFmtId="0" fontId="0" fillId="2" borderId="0" xfId="0" applyFill="1"/>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1" fillId="0" borderId="0" xfId="0" applyFont="1" applyAlignment="1">
      <alignment horizontal="left" vertical="center"/>
    </xf>
    <xf numFmtId="0" fontId="0" fillId="0" borderId="2" xfId="0" applyBorder="1"/>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1" fillId="5" borderId="2" xfId="0" applyFont="1" applyFill="1" applyBorder="1" applyAlignment="1">
      <alignment horizontal="left" vertical="center"/>
    </xf>
    <xf numFmtId="0" fontId="0" fillId="5" borderId="2" xfId="0" applyFill="1" applyBorder="1"/>
    <xf numFmtId="0" fontId="0" fillId="0" borderId="0" xfId="0" applyFont="1" applyAlignment="1">
      <alignment vertical="top"/>
    </xf>
    <xf numFmtId="0" fontId="0" fillId="0" borderId="0" xfId="0" applyAlignment="1">
      <alignment vertical="top"/>
    </xf>
    <xf numFmtId="0" fontId="0" fillId="0" borderId="5" xfId="0" applyBorder="1" applyAlignment="1">
      <alignment vertical="top"/>
    </xf>
    <xf numFmtId="0" fontId="7" fillId="7" borderId="6" xfId="0" applyFont="1" applyFill="1" applyBorder="1" applyAlignment="1">
      <alignment vertical="top" wrapText="1"/>
    </xf>
    <xf numFmtId="0" fontId="7" fillId="7" borderId="9" xfId="0" applyFont="1" applyFill="1" applyBorder="1" applyAlignment="1">
      <alignment vertical="top" wrapText="1"/>
    </xf>
    <xf numFmtId="0" fontId="11" fillId="0" borderId="5" xfId="0" applyFont="1" applyBorder="1" applyAlignment="1">
      <alignment vertical="top" wrapText="1"/>
    </xf>
    <xf numFmtId="0" fontId="13" fillId="7" borderId="2" xfId="0" applyFont="1" applyFill="1" applyBorder="1" applyAlignment="1">
      <alignment vertical="center" wrapText="1"/>
    </xf>
    <xf numFmtId="0" fontId="15" fillId="0" borderId="2" xfId="0" applyFont="1" applyBorder="1" applyAlignment="1">
      <alignment vertical="center" wrapText="1"/>
    </xf>
    <xf numFmtId="0" fontId="14" fillId="0" borderId="2" xfId="0" applyFont="1" applyBorder="1" applyAlignment="1">
      <alignment vertical="center" wrapText="1"/>
    </xf>
    <xf numFmtId="0" fontId="0" fillId="2" borderId="1" xfId="0" applyFill="1" applyBorder="1"/>
    <xf numFmtId="0" fontId="0" fillId="0" borderId="0" xfId="0" applyAlignment="1">
      <alignment horizontal="left" vertical="center"/>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1" fillId="5" borderId="2" xfId="0" applyFont="1" applyFill="1" applyBorder="1" applyAlignment="1">
      <alignment horizontal="left" vertical="center" wrapText="1"/>
    </xf>
    <xf numFmtId="0" fontId="2" fillId="2" borderId="0" xfId="0" applyFont="1" applyFill="1" applyAlignment="1">
      <alignment horizontal="left" vertical="center"/>
    </xf>
    <xf numFmtId="0" fontId="0" fillId="0" borderId="0" xfId="0" applyAlignment="1">
      <alignment vertical="top" wrapText="1"/>
    </xf>
    <xf numFmtId="0" fontId="2" fillId="2" borderId="0" xfId="0" applyFont="1" applyFill="1" applyAlignment="1">
      <alignment vertical="center"/>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4" borderId="20" xfId="0" applyFont="1" applyFill="1" applyBorder="1" applyAlignment="1">
      <alignment horizontal="center" vertical="center"/>
    </xf>
    <xf numFmtId="0" fontId="0" fillId="0" borderId="2" xfId="0" quotePrefix="1" applyBorder="1" applyAlignment="1">
      <alignment horizontal="left" vertical="center" wrapText="1"/>
    </xf>
    <xf numFmtId="0" fontId="4" fillId="0" borderId="2" xfId="1" quotePrefix="1"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2" xfId="0" applyFont="1" applyFill="1" applyBorder="1" applyAlignment="1">
      <alignment vertical="center" wrapText="1"/>
    </xf>
    <xf numFmtId="0" fontId="0" fillId="0" borderId="0" xfId="0" applyAlignment="1">
      <alignment horizontal="left" vertical="center" wrapText="1"/>
    </xf>
    <xf numFmtId="0" fontId="1" fillId="4" borderId="20" xfId="0" applyFont="1" applyFill="1" applyBorder="1" applyAlignment="1">
      <alignment horizontal="left" vertical="center" wrapText="1"/>
    </xf>
    <xf numFmtId="0" fontId="3" fillId="2" borderId="0" xfId="0" applyFont="1" applyFill="1" applyBorder="1" applyAlignment="1">
      <alignment horizontal="left" vertical="center"/>
    </xf>
    <xf numFmtId="0" fontId="0" fillId="5" borderId="2" xfId="0" applyFill="1" applyBorder="1" applyAlignment="1">
      <alignment horizontal="left"/>
    </xf>
    <xf numFmtId="0" fontId="0" fillId="0" borderId="0" xfId="0" applyAlignment="1">
      <alignment horizontal="left"/>
    </xf>
    <xf numFmtId="0" fontId="0" fillId="3" borderId="2" xfId="0" applyFill="1" applyBorder="1"/>
    <xf numFmtId="0" fontId="0" fillId="2" borderId="0" xfId="0" applyFill="1" applyAlignment="1">
      <alignment horizontal="center" vertical="center"/>
    </xf>
    <xf numFmtId="0" fontId="0" fillId="2" borderId="0" xfId="0" applyFill="1" applyAlignment="1">
      <alignment vertical="center"/>
    </xf>
    <xf numFmtId="0" fontId="0" fillId="2" borderId="0" xfId="0" applyFill="1" applyBorder="1"/>
    <xf numFmtId="0" fontId="0" fillId="2" borderId="15" xfId="2" applyFont="1" applyFill="1" applyBorder="1" applyAlignment="1">
      <alignment horizontal="center" vertical="center"/>
    </xf>
    <xf numFmtId="0" fontId="0" fillId="2" borderId="0" xfId="2" applyFont="1" applyFill="1" applyBorder="1" applyAlignment="1">
      <alignment vertical="center"/>
    </xf>
    <xf numFmtId="0" fontId="0" fillId="2" borderId="15" xfId="0" applyFill="1" applyBorder="1" applyAlignment="1">
      <alignment horizontal="center" vertical="center"/>
    </xf>
    <xf numFmtId="0" fontId="18" fillId="0" borderId="2" xfId="0" quotePrefix="1" applyFont="1" applyBorder="1" applyAlignment="1">
      <alignment horizontal="left" vertical="center" wrapText="1"/>
    </xf>
    <xf numFmtId="0" fontId="1" fillId="0" borderId="2" xfId="0" applyFont="1" applyBorder="1" applyAlignment="1">
      <alignment horizontal="left" vertical="center" wrapText="1"/>
    </xf>
    <xf numFmtId="0" fontId="0" fillId="3" borderId="19" xfId="0" applyFill="1" applyBorder="1"/>
    <xf numFmtId="0" fontId="1" fillId="4" borderId="2" xfId="0" applyFont="1" applyFill="1" applyBorder="1" applyAlignment="1">
      <alignment horizontal="left"/>
    </xf>
    <xf numFmtId="0" fontId="17" fillId="0" borderId="18" xfId="0" applyFont="1" applyFill="1" applyBorder="1" applyAlignment="1">
      <alignment horizontal="left" vertical="center"/>
    </xf>
    <xf numFmtId="0" fontId="17" fillId="0" borderId="29" xfId="0" applyFont="1" applyFill="1" applyBorder="1" applyAlignment="1">
      <alignment horizontal="left" vertical="center"/>
    </xf>
    <xf numFmtId="0" fontId="0" fillId="3" borderId="30" xfId="0" applyFill="1" applyBorder="1"/>
    <xf numFmtId="0" fontId="2" fillId="2" borderId="0" xfId="0" applyFont="1" applyFill="1" applyBorder="1" applyAlignment="1">
      <alignment horizontal="left" vertical="center"/>
    </xf>
    <xf numFmtId="0" fontId="6" fillId="0" borderId="7" xfId="0" applyFont="1" applyBorder="1" applyAlignment="1">
      <alignment vertical="top" wrapText="1"/>
    </xf>
    <xf numFmtId="0" fontId="6" fillId="0" borderId="5" xfId="0" applyFont="1" applyBorder="1" applyAlignment="1">
      <alignment vertical="top" wrapText="1"/>
    </xf>
    <xf numFmtId="0" fontId="19" fillId="10" borderId="19" xfId="0" applyFont="1" applyFill="1" applyBorder="1"/>
    <xf numFmtId="0" fontId="19" fillId="11" borderId="2" xfId="0" applyFont="1" applyFill="1" applyBorder="1"/>
    <xf numFmtId="0" fontId="4" fillId="0" borderId="2" xfId="1" applyFont="1" applyFill="1" applyBorder="1" applyAlignment="1">
      <alignment vertical="center" wrapText="1"/>
    </xf>
    <xf numFmtId="0" fontId="4" fillId="0" borderId="2" xfId="1" applyFont="1" applyFill="1" applyBorder="1" applyAlignment="1">
      <alignment horizontal="left" vertical="center" wrapText="1"/>
    </xf>
    <xf numFmtId="0" fontId="19" fillId="10" borderId="2" xfId="0" applyFont="1" applyFill="1" applyBorder="1"/>
    <xf numFmtId="0" fontId="9" fillId="0" borderId="13" xfId="0" applyFont="1" applyBorder="1" applyAlignment="1">
      <alignment vertical="top" wrapText="1"/>
    </xf>
    <xf numFmtId="0" fontId="1" fillId="12" borderId="2" xfId="0" applyFont="1" applyFill="1" applyBorder="1" applyAlignment="1">
      <alignment horizontal="left" vertical="center" wrapText="1"/>
    </xf>
    <xf numFmtId="0" fontId="0" fillId="12" borderId="2" xfId="0" applyFill="1" applyBorder="1" applyAlignment="1">
      <alignment vertical="center"/>
    </xf>
    <xf numFmtId="0" fontId="0" fillId="12" borderId="2" xfId="0" applyFill="1" applyBorder="1" applyAlignment="1">
      <alignment horizontal="left" vertical="center"/>
    </xf>
    <xf numFmtId="0" fontId="0" fillId="3" borderId="2" xfId="0" applyFill="1" applyBorder="1" applyAlignment="1">
      <alignment wrapText="1"/>
    </xf>
    <xf numFmtId="0" fontId="14" fillId="3" borderId="2" xfId="0" applyFont="1" applyFill="1" applyBorder="1" applyAlignment="1">
      <alignment vertical="center" wrapText="1"/>
    </xf>
    <xf numFmtId="0" fontId="20" fillId="0" borderId="0" xfId="0" applyFont="1" applyFill="1"/>
    <xf numFmtId="164" fontId="0" fillId="3" borderId="10" xfId="0" applyNumberFormat="1" applyFill="1" applyBorder="1" applyAlignment="1">
      <alignment horizontal="center" vertical="center"/>
    </xf>
    <xf numFmtId="0" fontId="0" fillId="3" borderId="10" xfId="0" applyFill="1" applyBorder="1" applyAlignment="1">
      <alignment horizontal="center" vertical="center"/>
    </xf>
    <xf numFmtId="164" fontId="0" fillId="3" borderId="5" xfId="0" applyNumberFormat="1" applyFill="1" applyBorder="1" applyAlignment="1">
      <alignment horizontal="center" vertical="center"/>
    </xf>
    <xf numFmtId="0" fontId="0" fillId="3" borderId="13" xfId="0" applyFill="1" applyBorder="1" applyAlignment="1">
      <alignment vertical="top"/>
    </xf>
    <xf numFmtId="10" fontId="19" fillId="3" borderId="2" xfId="0" applyNumberFormat="1" applyFont="1" applyFill="1" applyBorder="1" applyAlignment="1">
      <alignment horizontal="left" vertical="center" wrapText="1"/>
    </xf>
    <xf numFmtId="0" fontId="19" fillId="3" borderId="2" xfId="0" applyFont="1" applyFill="1" applyBorder="1" applyAlignment="1">
      <alignment horizontal="left" vertical="center" wrapText="1"/>
    </xf>
    <xf numFmtId="164"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3" borderId="2" xfId="0" quotePrefix="1" applyFont="1" applyFill="1" applyBorder="1" applyAlignment="1">
      <alignment vertical="center" wrapText="1"/>
    </xf>
    <xf numFmtId="164" fontId="19" fillId="3" borderId="2" xfId="0" applyNumberFormat="1" applyFont="1" applyFill="1" applyBorder="1" applyAlignment="1">
      <alignment vertical="center" wrapText="1"/>
    </xf>
    <xf numFmtId="0" fontId="19" fillId="3" borderId="2" xfId="0" applyFont="1" applyFill="1" applyBorder="1" applyAlignment="1">
      <alignment vertical="center" wrapText="1"/>
    </xf>
    <xf numFmtId="0" fontId="0" fillId="0" borderId="24"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28"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28" xfId="0" applyFont="1" applyFill="1" applyBorder="1" applyAlignment="1">
      <alignment horizontal="left" vertical="top" wrapText="1"/>
    </xf>
    <xf numFmtId="0" fontId="1" fillId="9" borderId="16" xfId="2" applyFont="1" applyFill="1" applyBorder="1" applyAlignment="1">
      <alignment horizontal="center" vertical="center"/>
    </xf>
    <xf numFmtId="0" fontId="1" fillId="9" borderId="17" xfId="2" applyFont="1" applyFill="1" applyBorder="1" applyAlignment="1">
      <alignment horizontal="center" vertical="center"/>
    </xf>
    <xf numFmtId="0" fontId="0" fillId="0" borderId="2" xfId="0" applyFont="1" applyFill="1" applyBorder="1" applyAlignment="1">
      <alignment horizontal="center" vertical="center" wrapText="1"/>
    </xf>
    <xf numFmtId="0" fontId="2" fillId="2" borderId="0" xfId="0" applyFont="1" applyFill="1" applyBorder="1" applyAlignment="1">
      <alignment horizontal="left" vertical="center"/>
    </xf>
    <xf numFmtId="0" fontId="0" fillId="0" borderId="2" xfId="0" applyFont="1" applyFill="1" applyBorder="1" applyAlignment="1">
      <alignment horizontal="left" vertical="center" wrapText="1"/>
    </xf>
    <xf numFmtId="0" fontId="0" fillId="3" borderId="2" xfId="0"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6" fillId="0" borderId="7" xfId="0" applyFont="1" applyBorder="1" applyAlignment="1">
      <alignment vertical="top" wrapText="1"/>
    </xf>
    <xf numFmtId="0" fontId="6" fillId="0" borderId="12" xfId="0" applyFont="1" applyBorder="1" applyAlignment="1">
      <alignment vertical="top" wrapText="1"/>
    </xf>
    <xf numFmtId="0" fontId="8" fillId="0" borderId="7" xfId="0" applyFont="1" applyBorder="1" applyAlignment="1">
      <alignment vertical="top" wrapText="1"/>
    </xf>
    <xf numFmtId="0" fontId="8" fillId="0" borderId="12" xfId="0" applyFont="1" applyBorder="1" applyAlignment="1">
      <alignment vertical="top" wrapText="1"/>
    </xf>
    <xf numFmtId="0" fontId="6" fillId="0" borderId="4" xfId="0" applyFont="1" applyBorder="1" applyAlignment="1">
      <alignment vertical="top" wrapText="1"/>
    </xf>
    <xf numFmtId="0" fontId="6" fillId="0" borderId="8" xfId="0" applyFont="1" applyBorder="1" applyAlignment="1">
      <alignment vertical="top" wrapText="1"/>
    </xf>
    <xf numFmtId="0" fontId="6" fillId="0" borderId="5" xfId="0" applyFont="1" applyBorder="1" applyAlignment="1">
      <alignment vertical="top" wrapText="1"/>
    </xf>
    <xf numFmtId="0" fontId="6" fillId="0" borderId="11" xfId="0" applyFont="1" applyBorder="1" applyAlignment="1">
      <alignment vertical="top" wrapText="1"/>
    </xf>
    <xf numFmtId="0" fontId="8" fillId="0" borderId="11" xfId="0" applyFont="1" applyBorder="1" applyAlignment="1">
      <alignment vertical="top" wrapText="1"/>
    </xf>
    <xf numFmtId="0" fontId="10" fillId="0" borderId="7" xfId="0" applyFont="1" applyBorder="1" applyAlignment="1">
      <alignment vertical="top" wrapText="1"/>
    </xf>
    <xf numFmtId="0" fontId="10" fillId="0" borderId="11" xfId="0" applyFont="1" applyBorder="1" applyAlignment="1">
      <alignmen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cellXfs>
  <cellStyles count="3">
    <cellStyle name="Input" xfId="1" builtinId="20"/>
    <cellStyle name="Normal" xfId="0" builtinId="0"/>
    <cellStyle name="Note" xfId="2" builtinId="10"/>
  </cellStyles>
  <dxfs count="0"/>
  <tableStyles count="0" defaultTableStyle="TableStyleMedium2" defaultPivotStyle="PivotStyleLight16"/>
  <colors>
    <mruColors>
      <color rgb="FFCD2026"/>
      <color rgb="FF00C4C8"/>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5</xdr:row>
      <xdr:rowOff>485776</xdr:rowOff>
    </xdr:from>
    <xdr:to>
      <xdr:col>4</xdr:col>
      <xdr:colOff>4629150</xdr:colOff>
      <xdr:row>5</xdr:row>
      <xdr:rowOff>866732</xdr:rowOff>
    </xdr:to>
    <xdr:pic>
      <xdr:nvPicPr>
        <xdr:cNvPr id="7" name="Picture 6" descr="The value on an operating reserve reference level curve of an energy storage resource is equal to its auxiliary energy consumption to position a resource to offer operating reserve." title="Operating reserve incremental cost formula">
          <a:extLst>
            <a:ext uri="{FF2B5EF4-FFF2-40B4-BE49-F238E27FC236}">
              <a16:creationId xmlns:a16="http://schemas.microsoft.com/office/drawing/2014/main" id="{EA9939D0-5E16-40DE-9BB6-D0638F9EF5BE}"/>
            </a:ext>
          </a:extLst>
        </xdr:cNvPr>
        <xdr:cNvPicPr>
          <a:picLocks noChangeAspect="1"/>
        </xdr:cNvPicPr>
      </xdr:nvPicPr>
      <xdr:blipFill>
        <a:blip xmlns:r="http://schemas.openxmlformats.org/officeDocument/2006/relationships" r:embed="rId1"/>
        <a:stretch>
          <a:fillRect/>
        </a:stretch>
      </xdr:blipFill>
      <xdr:spPr>
        <a:xfrm>
          <a:off x="5781675" y="3457576"/>
          <a:ext cx="4210050" cy="380956"/>
        </a:xfrm>
        <a:prstGeom prst="rect">
          <a:avLst/>
        </a:prstGeom>
      </xdr:spPr>
    </xdr:pic>
    <xdr:clientData/>
  </xdr:twoCellAnchor>
  <xdr:twoCellAnchor editAs="oneCell">
    <xdr:from>
      <xdr:col>4</xdr:col>
      <xdr:colOff>28575</xdr:colOff>
      <xdr:row>3</xdr:row>
      <xdr:rowOff>314326</xdr:rowOff>
    </xdr:from>
    <xdr:to>
      <xdr:col>4</xdr:col>
      <xdr:colOff>5191930</xdr:colOff>
      <xdr:row>4</xdr:row>
      <xdr:rowOff>638176</xdr:rowOff>
    </xdr:to>
    <xdr:pic>
      <xdr:nvPicPr>
        <xdr:cNvPr id="2" name="Picture 1" descr="The Energy Reference Level Formula is equal to the sum of the charging costs, station service cost, major maintenance cost, scheduled maintenance electrical and mechanical and unscheduled maintenance cost." title="Energy Reference Level Formula"/>
        <xdr:cNvPicPr>
          <a:picLocks noChangeAspect="1"/>
        </xdr:cNvPicPr>
      </xdr:nvPicPr>
      <xdr:blipFill>
        <a:blip xmlns:r="http://schemas.openxmlformats.org/officeDocument/2006/relationships" r:embed="rId2"/>
        <a:stretch>
          <a:fillRect/>
        </a:stretch>
      </xdr:blipFill>
      <xdr:spPr>
        <a:xfrm>
          <a:off x="5391150" y="1333501"/>
          <a:ext cx="5163355" cy="1295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2"/>
  <sheetViews>
    <sheetView tabSelected="1" zoomScaleNormal="100" workbookViewId="0"/>
  </sheetViews>
  <sheetFormatPr defaultRowHeight="15"/>
  <cols>
    <col min="2" max="2" width="36.140625" customWidth="1"/>
    <col min="3" max="3" width="29.42578125" customWidth="1"/>
    <col min="8" max="8" width="53.140625" customWidth="1"/>
  </cols>
  <sheetData>
    <row r="1" spans="1:8" ht="18.75">
      <c r="A1" s="29" t="s">
        <v>0</v>
      </c>
      <c r="B1" s="29"/>
      <c r="C1" s="29"/>
      <c r="D1" s="29"/>
      <c r="E1" s="29"/>
      <c r="F1" s="29"/>
      <c r="G1" s="29"/>
      <c r="H1" s="29"/>
    </row>
    <row r="2" spans="1:8" ht="135" customHeight="1">
      <c r="A2" s="84" t="s">
        <v>163</v>
      </c>
      <c r="B2" s="85"/>
      <c r="C2" s="85"/>
      <c r="D2" s="85"/>
      <c r="E2" s="85"/>
      <c r="F2" s="85"/>
      <c r="G2" s="85"/>
      <c r="H2" s="86"/>
    </row>
    <row r="3" spans="1:8" ht="30" customHeight="1">
      <c r="A3" s="87"/>
      <c r="B3" s="88"/>
      <c r="C3" s="88"/>
      <c r="D3" s="88"/>
      <c r="E3" s="88"/>
      <c r="F3" s="88"/>
      <c r="G3" s="88"/>
      <c r="H3" s="89"/>
    </row>
    <row r="4" spans="1:8" ht="84" customHeight="1">
      <c r="A4" s="90" t="s">
        <v>143</v>
      </c>
      <c r="B4" s="91"/>
      <c r="C4" s="91"/>
      <c r="D4" s="91"/>
      <c r="E4" s="91"/>
      <c r="F4" s="91"/>
      <c r="G4" s="91"/>
      <c r="H4" s="92"/>
    </row>
    <row r="5" spans="1:8" ht="57.75" customHeight="1">
      <c r="A5" s="93"/>
      <c r="B5" s="94"/>
      <c r="C5" s="94"/>
      <c r="D5" s="94"/>
      <c r="E5" s="94"/>
      <c r="F5" s="94"/>
      <c r="G5" s="94"/>
      <c r="H5" s="95"/>
    </row>
    <row r="6" spans="1:8" ht="15.75" thickBot="1">
      <c r="A6" s="45"/>
      <c r="B6" s="46"/>
      <c r="C6" s="1"/>
      <c r="D6" s="46"/>
      <c r="E6" s="1"/>
      <c r="F6" s="1"/>
      <c r="G6" s="1"/>
      <c r="H6" s="47"/>
    </row>
    <row r="7" spans="1:8">
      <c r="A7" s="48"/>
      <c r="B7" s="96" t="s">
        <v>1</v>
      </c>
      <c r="C7" s="97"/>
      <c r="D7" s="49"/>
      <c r="E7" s="49"/>
      <c r="F7" s="49"/>
      <c r="G7" s="49"/>
      <c r="H7" s="49"/>
    </row>
    <row r="8" spans="1:8">
      <c r="A8" s="50"/>
      <c r="B8" s="55" t="s">
        <v>2</v>
      </c>
      <c r="C8" s="61" t="s">
        <v>3</v>
      </c>
      <c r="D8" s="1"/>
      <c r="E8" s="1"/>
      <c r="F8" s="1"/>
      <c r="G8" s="1"/>
      <c r="H8" s="46"/>
    </row>
    <row r="9" spans="1:8">
      <c r="A9" s="50"/>
      <c r="B9" s="55" t="s">
        <v>4</v>
      </c>
      <c r="C9" s="61" t="s">
        <v>5</v>
      </c>
      <c r="D9" s="1"/>
      <c r="E9" s="1"/>
      <c r="F9" s="1"/>
      <c r="G9" s="1"/>
      <c r="H9" s="46"/>
    </row>
    <row r="10" spans="1:8">
      <c r="A10" s="50"/>
      <c r="B10" s="55" t="s">
        <v>162</v>
      </c>
      <c r="C10" s="61" t="s">
        <v>6</v>
      </c>
      <c r="D10" s="1"/>
      <c r="E10" s="1"/>
      <c r="F10" s="1"/>
      <c r="G10" s="1"/>
      <c r="H10" s="1"/>
    </row>
    <row r="11" spans="1:8">
      <c r="A11" s="50"/>
      <c r="B11" s="55" t="s">
        <v>7</v>
      </c>
      <c r="C11" s="53" t="s">
        <v>8</v>
      </c>
      <c r="D11" s="46"/>
      <c r="E11" s="1"/>
      <c r="F11" s="1"/>
      <c r="G11" s="1"/>
      <c r="H11" s="1"/>
    </row>
    <row r="12" spans="1:8" ht="15.75" thickBot="1">
      <c r="B12" s="56" t="s">
        <v>9</v>
      </c>
      <c r="C12" s="57" t="s">
        <v>8</v>
      </c>
    </row>
  </sheetData>
  <mergeCells count="3">
    <mergeCell ref="A2:H3"/>
    <mergeCell ref="A4:H5"/>
    <mergeCell ref="B7:C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
  <sheetViews>
    <sheetView zoomScale="40" zoomScaleNormal="40" workbookViewId="0">
      <pane xSplit="2" ySplit="4" topLeftCell="C5" activePane="bottomRight" state="frozen"/>
      <selection pane="topRight" activeCell="C1" sqref="C1"/>
      <selection pane="bottomLeft" activeCell="A8" sqref="A8"/>
      <selection pane="bottomRight" activeCell="H14" activeCellId="1" sqref="F14:H16 H14:H16"/>
    </sheetView>
  </sheetViews>
  <sheetFormatPr defaultRowHeight="15" outlineLevelRow="1"/>
  <cols>
    <col min="1" max="1" width="4.42578125" style="2" customWidth="1"/>
    <col min="2" max="2" width="48.85546875" style="3" customWidth="1"/>
    <col min="3" max="3" width="61.5703125" customWidth="1"/>
    <col min="4" max="4" width="32.42578125" customWidth="1"/>
    <col min="5" max="5" width="48" style="43" customWidth="1"/>
    <col min="6" max="6" width="51.42578125" customWidth="1"/>
    <col min="7" max="7" width="70" customWidth="1"/>
    <col min="8" max="8" width="82" customWidth="1"/>
  </cols>
  <sheetData>
    <row r="1" spans="1:8" s="5" customFormat="1" ht="18.75">
      <c r="A1" s="99" t="s">
        <v>10</v>
      </c>
      <c r="B1" s="99"/>
      <c r="C1" s="99"/>
      <c r="D1" s="99"/>
      <c r="E1" s="99"/>
      <c r="F1" s="99"/>
      <c r="G1" s="99"/>
      <c r="H1" s="99"/>
    </row>
    <row r="2" spans="1:8" s="5" customFormat="1" ht="18.75">
      <c r="A2" s="1" t="s">
        <v>11</v>
      </c>
      <c r="E2" s="58"/>
    </row>
    <row r="3" spans="1:8" s="6" customFormat="1" ht="15.75">
      <c r="E3" s="41"/>
    </row>
    <row r="4" spans="1:8" s="3" customFormat="1">
      <c r="A4" s="2"/>
      <c r="B4" s="9" t="s">
        <v>12</v>
      </c>
      <c r="C4" s="10" t="s">
        <v>13</v>
      </c>
      <c r="D4" s="10" t="s">
        <v>14</v>
      </c>
      <c r="E4" s="10" t="s">
        <v>140</v>
      </c>
      <c r="F4" s="9" t="s">
        <v>15</v>
      </c>
      <c r="G4" s="9" t="s">
        <v>16</v>
      </c>
      <c r="H4" s="9" t="s">
        <v>17</v>
      </c>
    </row>
    <row r="5" spans="1:8">
      <c r="A5" s="4" t="s">
        <v>18</v>
      </c>
      <c r="B5" s="11" t="s">
        <v>19</v>
      </c>
      <c r="C5" s="12"/>
      <c r="D5" s="12"/>
      <c r="E5" s="42"/>
      <c r="F5" s="12"/>
      <c r="G5" s="12"/>
      <c r="H5" s="12"/>
    </row>
    <row r="6" spans="1:8" ht="89.25" customHeight="1" outlineLevel="1">
      <c r="A6" s="23" t="s">
        <v>20</v>
      </c>
      <c r="B6" s="37" t="s">
        <v>19</v>
      </c>
      <c r="C6" s="25" t="s">
        <v>21</v>
      </c>
      <c r="D6" s="35" t="s">
        <v>22</v>
      </c>
      <c r="E6" s="25" t="s">
        <v>23</v>
      </c>
      <c r="F6" s="77">
        <f>5000/5500</f>
        <v>0.90909090909090906</v>
      </c>
      <c r="G6" s="78" t="s">
        <v>24</v>
      </c>
      <c r="H6" s="78" t="s">
        <v>25</v>
      </c>
    </row>
    <row r="7" spans="1:8">
      <c r="A7" s="7" t="s">
        <v>26</v>
      </c>
      <c r="B7" s="26" t="s">
        <v>27</v>
      </c>
      <c r="C7" s="12"/>
      <c r="D7" s="12"/>
      <c r="E7" s="42"/>
      <c r="F7" s="62"/>
      <c r="G7" s="62"/>
      <c r="H7" s="62"/>
    </row>
    <row r="8" spans="1:8" s="3" customFormat="1" ht="46.5" customHeight="1" outlineLevel="1">
      <c r="A8" s="2" t="s">
        <v>28</v>
      </c>
      <c r="B8" s="38" t="s">
        <v>29</v>
      </c>
      <c r="C8" s="63" t="s">
        <v>30</v>
      </c>
      <c r="D8" s="35" t="s">
        <v>22</v>
      </c>
      <c r="E8" s="64" t="s">
        <v>31</v>
      </c>
      <c r="F8" s="79">
        <f>20/F6</f>
        <v>22</v>
      </c>
      <c r="G8" s="80" t="s">
        <v>32</v>
      </c>
      <c r="H8" s="80" t="s">
        <v>33</v>
      </c>
    </row>
    <row r="9" spans="1:8" s="3" customFormat="1" ht="75" outlineLevel="1">
      <c r="A9" s="2" t="s">
        <v>34</v>
      </c>
      <c r="B9" s="38" t="s">
        <v>35</v>
      </c>
      <c r="C9" s="63" t="s">
        <v>36</v>
      </c>
      <c r="D9" s="35" t="s">
        <v>37</v>
      </c>
      <c r="E9" s="64" t="s">
        <v>31</v>
      </c>
      <c r="F9" s="79"/>
      <c r="G9" s="81"/>
      <c r="H9" s="80" t="s">
        <v>38</v>
      </c>
    </row>
    <row r="10" spans="1:8" s="3" customFormat="1" ht="149.25" customHeight="1" outlineLevel="1">
      <c r="A10" s="2" t="s">
        <v>39</v>
      </c>
      <c r="B10" s="38" t="s">
        <v>40</v>
      </c>
      <c r="C10" s="63" t="s">
        <v>41</v>
      </c>
      <c r="D10" s="24" t="s">
        <v>42</v>
      </c>
      <c r="E10" s="64" t="s">
        <v>31</v>
      </c>
      <c r="F10" s="82">
        <f>(200000)/(5000*10)</f>
        <v>4</v>
      </c>
      <c r="G10" s="83" t="s">
        <v>43</v>
      </c>
      <c r="H10" s="83" t="s">
        <v>44</v>
      </c>
    </row>
    <row r="11" spans="1:8" s="3" customFormat="1" ht="102.75" customHeight="1" outlineLevel="1">
      <c r="A11" s="2" t="s">
        <v>45</v>
      </c>
      <c r="B11" s="52" t="s">
        <v>46</v>
      </c>
      <c r="C11" s="63" t="s">
        <v>47</v>
      </c>
      <c r="D11" s="35" t="s">
        <v>22</v>
      </c>
      <c r="E11" s="64" t="s">
        <v>31</v>
      </c>
      <c r="F11" s="82">
        <f>(1000*5)/(5000*5)</f>
        <v>0.2</v>
      </c>
      <c r="G11" s="83" t="s">
        <v>48</v>
      </c>
      <c r="H11" s="83" t="s">
        <v>49</v>
      </c>
    </row>
    <row r="12" spans="1:8" s="3" customFormat="1" ht="90" customHeight="1" outlineLevel="1">
      <c r="A12" s="2" t="s">
        <v>50</v>
      </c>
      <c r="B12" s="52" t="s">
        <v>51</v>
      </c>
      <c r="C12" s="63" t="s">
        <v>52</v>
      </c>
      <c r="D12" s="35" t="s">
        <v>22</v>
      </c>
      <c r="E12" s="64" t="s">
        <v>31</v>
      </c>
      <c r="F12" s="82">
        <f>(1000+500+500+1500+700)/(5000*5)</f>
        <v>0.16800000000000001</v>
      </c>
      <c r="G12" s="83" t="s">
        <v>53</v>
      </c>
      <c r="H12" s="83" t="s">
        <v>54</v>
      </c>
    </row>
    <row r="13" spans="1:8" s="3" customFormat="1">
      <c r="A13" s="4" t="s">
        <v>55</v>
      </c>
      <c r="B13" s="67" t="s">
        <v>57</v>
      </c>
      <c r="C13" s="68"/>
      <c r="D13" s="68"/>
      <c r="E13" s="69"/>
      <c r="F13" s="69"/>
      <c r="G13" s="69"/>
      <c r="H13" s="69"/>
    </row>
    <row r="14" spans="1:8" s="3" customFormat="1" ht="47.25" customHeight="1" outlineLevel="1">
      <c r="A14" s="2" t="s">
        <v>56</v>
      </c>
      <c r="B14" s="38" t="s">
        <v>58</v>
      </c>
      <c r="C14" s="98" t="s">
        <v>59</v>
      </c>
      <c r="D14" s="98" t="s">
        <v>60</v>
      </c>
      <c r="E14" s="100" t="s">
        <v>61</v>
      </c>
      <c r="F14" s="82">
        <f>(0.5/10)*20</f>
        <v>1</v>
      </c>
      <c r="G14" s="101" t="s">
        <v>62</v>
      </c>
      <c r="H14" s="102" t="s">
        <v>165</v>
      </c>
    </row>
    <row r="15" spans="1:8" ht="40.5" customHeight="1">
      <c r="A15" s="2" t="s">
        <v>159</v>
      </c>
      <c r="B15" s="38" t="s">
        <v>63</v>
      </c>
      <c r="C15" s="98"/>
      <c r="D15" s="98"/>
      <c r="E15" s="100"/>
      <c r="F15" s="82">
        <f>(0.5/10)*20</f>
        <v>1</v>
      </c>
      <c r="G15" s="101"/>
      <c r="H15" s="103"/>
    </row>
    <row r="16" spans="1:8" ht="50.25" customHeight="1">
      <c r="A16" s="2" t="s">
        <v>160</v>
      </c>
      <c r="B16" s="38" t="s">
        <v>64</v>
      </c>
      <c r="C16" s="98"/>
      <c r="D16" s="98"/>
      <c r="E16" s="100"/>
      <c r="F16" s="82">
        <f>(0.5/10)*20</f>
        <v>1</v>
      </c>
      <c r="G16" s="101"/>
      <c r="H16" s="103"/>
    </row>
  </sheetData>
  <mergeCells count="6">
    <mergeCell ref="C14:C16"/>
    <mergeCell ref="A1:H1"/>
    <mergeCell ref="D14:D16"/>
    <mergeCell ref="E14:E16"/>
    <mergeCell ref="G14:G16"/>
    <mergeCell ref="H14:H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2"/>
  <sheetViews>
    <sheetView zoomScale="69" zoomScaleNormal="69" workbookViewId="0"/>
  </sheetViews>
  <sheetFormatPr defaultRowHeight="15"/>
  <cols>
    <col min="2" max="2" width="37.85546875" customWidth="1"/>
    <col min="3" max="3" width="99.7109375" customWidth="1"/>
    <col min="4" max="4" width="68.28515625" customWidth="1"/>
    <col min="5" max="5" width="46.28515625" style="39" customWidth="1"/>
    <col min="6" max="6" width="32.5703125" customWidth="1"/>
  </cols>
  <sheetData>
    <row r="1" spans="1:6" ht="18.75">
      <c r="A1" s="27" t="s">
        <v>65</v>
      </c>
      <c r="B1" s="27"/>
      <c r="C1" s="27"/>
    </row>
    <row r="2" spans="1:6">
      <c r="A2" s="34" t="s">
        <v>66</v>
      </c>
      <c r="B2" s="34" t="s">
        <v>67</v>
      </c>
      <c r="C2" s="34" t="s">
        <v>68</v>
      </c>
      <c r="D2" s="34" t="s">
        <v>69</v>
      </c>
      <c r="E2" s="40" t="s">
        <v>70</v>
      </c>
      <c r="F2" s="40" t="s">
        <v>145</v>
      </c>
    </row>
    <row r="3" spans="1:6" s="28" customFormat="1">
      <c r="A3" s="104" t="s">
        <v>19</v>
      </c>
      <c r="B3" s="104"/>
      <c r="C3" s="104"/>
      <c r="D3" s="104"/>
      <c r="E3" s="104"/>
      <c r="F3" s="10"/>
    </row>
    <row r="4" spans="1:6" ht="203.25" customHeight="1">
      <c r="A4" s="30" t="s">
        <v>20</v>
      </c>
      <c r="B4" s="30" t="s">
        <v>19</v>
      </c>
      <c r="C4" s="24" t="s">
        <v>71</v>
      </c>
      <c r="D4" s="35" t="s">
        <v>72</v>
      </c>
      <c r="E4" s="35" t="s">
        <v>22</v>
      </c>
      <c r="F4" s="8"/>
    </row>
    <row r="5" spans="1:6">
      <c r="A5" s="105" t="s">
        <v>73</v>
      </c>
      <c r="B5" s="106"/>
      <c r="C5" s="106"/>
      <c r="D5" s="106"/>
      <c r="E5" s="107"/>
      <c r="F5" s="10"/>
    </row>
    <row r="6" spans="1:6" ht="208.5" customHeight="1">
      <c r="A6" s="32" t="s">
        <v>28</v>
      </c>
      <c r="B6" s="30" t="s">
        <v>29</v>
      </c>
      <c r="C6" s="51" t="s">
        <v>74</v>
      </c>
      <c r="D6" s="35" t="s">
        <v>75</v>
      </c>
      <c r="E6" s="35" t="s">
        <v>22</v>
      </c>
      <c r="F6" s="8"/>
    </row>
    <row r="7" spans="1:6" ht="315" customHeight="1">
      <c r="A7" s="32" t="s">
        <v>34</v>
      </c>
      <c r="B7" s="30" t="s">
        <v>35</v>
      </c>
      <c r="C7" s="35" t="s">
        <v>76</v>
      </c>
      <c r="D7" s="36" t="s">
        <v>77</v>
      </c>
      <c r="E7" s="36" t="s">
        <v>22</v>
      </c>
      <c r="F7" s="8"/>
    </row>
    <row r="8" spans="1:6" ht="240">
      <c r="A8" s="32" t="s">
        <v>39</v>
      </c>
      <c r="B8" s="30" t="s">
        <v>40</v>
      </c>
      <c r="C8" s="31" t="s">
        <v>164</v>
      </c>
      <c r="D8" s="24" t="s">
        <v>78</v>
      </c>
      <c r="E8" s="24" t="s">
        <v>79</v>
      </c>
      <c r="F8" s="8"/>
    </row>
    <row r="9" spans="1:6" ht="405">
      <c r="A9" s="32" t="s">
        <v>45</v>
      </c>
      <c r="B9" s="30" t="s">
        <v>46</v>
      </c>
      <c r="C9" s="24" t="s">
        <v>80</v>
      </c>
      <c r="D9" s="25" t="s">
        <v>81</v>
      </c>
      <c r="E9" s="25" t="s">
        <v>82</v>
      </c>
      <c r="F9" s="8"/>
    </row>
    <row r="10" spans="1:6" ht="165">
      <c r="A10" s="32" t="s">
        <v>50</v>
      </c>
      <c r="B10" s="30" t="s">
        <v>51</v>
      </c>
      <c r="C10" s="35" t="s">
        <v>83</v>
      </c>
      <c r="D10" s="24" t="s">
        <v>84</v>
      </c>
      <c r="E10" s="24" t="s">
        <v>85</v>
      </c>
      <c r="F10" s="8"/>
    </row>
    <row r="11" spans="1:6">
      <c r="A11" s="105" t="s">
        <v>86</v>
      </c>
      <c r="B11" s="106"/>
      <c r="C11" s="106"/>
      <c r="D11" s="106"/>
      <c r="E11" s="107"/>
      <c r="F11" s="10"/>
    </row>
    <row r="12" spans="1:6" ht="195">
      <c r="A12" s="32" t="s">
        <v>161</v>
      </c>
      <c r="B12" s="33" t="s">
        <v>57</v>
      </c>
      <c r="C12" s="31" t="s">
        <v>87</v>
      </c>
      <c r="D12" s="31" t="s">
        <v>88</v>
      </c>
      <c r="E12" s="24" t="s">
        <v>89</v>
      </c>
      <c r="F12" s="8"/>
    </row>
  </sheetData>
  <mergeCells count="3">
    <mergeCell ref="A3:E3"/>
    <mergeCell ref="A5:E5"/>
    <mergeCell ref="A11:E1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
  <sheetViews>
    <sheetView zoomScale="80" zoomScaleNormal="80" workbookViewId="0">
      <selection activeCell="F4" sqref="F4:F7"/>
    </sheetView>
  </sheetViews>
  <sheetFormatPr defaultRowHeight="15"/>
  <cols>
    <col min="1" max="1" width="2.7109375" style="13" bestFit="1" customWidth="1"/>
    <col min="2" max="2" width="12.85546875" style="14" customWidth="1"/>
    <col min="3" max="3" width="7.5703125" style="14" customWidth="1"/>
    <col min="4" max="4" width="57.28515625" style="14" customWidth="1"/>
    <col min="5" max="5" width="78" style="14" customWidth="1"/>
    <col min="6" max="6" width="19.7109375" style="14" customWidth="1"/>
    <col min="7" max="16384" width="9.140625" style="14"/>
  </cols>
  <sheetData>
    <row r="1" spans="1:6" ht="15.75" thickBot="1"/>
    <row r="2" spans="1:6" ht="25.5" customHeight="1" thickBot="1">
      <c r="A2" s="59"/>
      <c r="B2" s="112" t="s">
        <v>90</v>
      </c>
      <c r="C2" s="113"/>
      <c r="D2" s="114"/>
      <c r="E2" s="60"/>
      <c r="F2" s="15"/>
    </row>
    <row r="3" spans="1:6" ht="39" thickBot="1">
      <c r="A3" s="16" t="s">
        <v>66</v>
      </c>
      <c r="B3" s="17" t="s">
        <v>91</v>
      </c>
      <c r="C3" s="17" t="s">
        <v>92</v>
      </c>
      <c r="D3" s="17" t="s">
        <v>93</v>
      </c>
      <c r="E3" s="17" t="s">
        <v>94</v>
      </c>
      <c r="F3" s="17" t="s">
        <v>95</v>
      </c>
    </row>
    <row r="4" spans="1:6" ht="76.5" customHeight="1">
      <c r="A4" s="108">
        <v>1</v>
      </c>
      <c r="B4" s="110" t="s">
        <v>96</v>
      </c>
      <c r="C4" s="108" t="s">
        <v>97</v>
      </c>
      <c r="D4" s="119" t="s">
        <v>98</v>
      </c>
      <c r="E4" s="117"/>
      <c r="F4" s="73">
        <f>SUM('Reference Level Cost Components'!F8:F12)</f>
        <v>26.367999999999999</v>
      </c>
    </row>
    <row r="5" spans="1:6" ht="64.5" customHeight="1" thickBot="1">
      <c r="A5" s="115"/>
      <c r="B5" s="116"/>
      <c r="C5" s="115"/>
      <c r="D5" s="120"/>
      <c r="E5" s="118"/>
      <c r="F5" s="74"/>
    </row>
    <row r="6" spans="1:6" ht="89.25" customHeight="1">
      <c r="A6" s="108">
        <v>2</v>
      </c>
      <c r="B6" s="110" t="s">
        <v>99</v>
      </c>
      <c r="C6" s="108" t="s">
        <v>97</v>
      </c>
      <c r="D6" s="18" t="s">
        <v>100</v>
      </c>
      <c r="E6" s="108"/>
      <c r="F6" s="75">
        <f>'Reference Level Cost Components'!F14</f>
        <v>1</v>
      </c>
    </row>
    <row r="7" spans="1:6" ht="39" thickBot="1">
      <c r="A7" s="109"/>
      <c r="B7" s="111"/>
      <c r="C7" s="109"/>
      <c r="D7" s="66" t="s">
        <v>139</v>
      </c>
      <c r="E7" s="109"/>
      <c r="F7" s="76"/>
    </row>
  </sheetData>
  <mergeCells count="10">
    <mergeCell ref="A6:A7"/>
    <mergeCell ref="B6:B7"/>
    <mergeCell ref="C6:C7"/>
    <mergeCell ref="E6:E7"/>
    <mergeCell ref="B2:D2"/>
    <mergeCell ref="A4:A5"/>
    <mergeCell ref="B4:B5"/>
    <mergeCell ref="C4:C5"/>
    <mergeCell ref="E4:E5"/>
    <mergeCell ref="D4:D5"/>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2"/>
  <sheetViews>
    <sheetView zoomScaleNormal="100" workbookViewId="0">
      <selection activeCell="D3" sqref="D3"/>
    </sheetView>
  </sheetViews>
  <sheetFormatPr defaultRowHeight="15"/>
  <cols>
    <col min="1" max="1" width="2.85546875" customWidth="1"/>
    <col min="2" max="2" width="28.140625" customWidth="1"/>
    <col min="3" max="3" width="8.85546875" bestFit="1" customWidth="1"/>
    <col min="4" max="4" width="44.140625" customWidth="1"/>
    <col min="5" max="5" width="10.28515625" customWidth="1"/>
    <col min="6" max="6" width="8.85546875" customWidth="1"/>
    <col min="7" max="7" width="18.42578125" bestFit="1" customWidth="1"/>
    <col min="8" max="8" width="34.140625" customWidth="1"/>
    <col min="9" max="9" width="45.7109375" customWidth="1"/>
  </cols>
  <sheetData>
    <row r="1" spans="1:8" ht="25.5">
      <c r="A1" s="19" t="s">
        <v>66</v>
      </c>
      <c r="B1" s="19" t="s">
        <v>101</v>
      </c>
      <c r="C1" s="19" t="s">
        <v>92</v>
      </c>
      <c r="D1" s="19" t="s">
        <v>68</v>
      </c>
      <c r="E1" s="19" t="s">
        <v>158</v>
      </c>
      <c r="F1" s="19" t="s">
        <v>102</v>
      </c>
      <c r="G1" s="19" t="s">
        <v>103</v>
      </c>
      <c r="H1" s="19" t="s">
        <v>141</v>
      </c>
    </row>
    <row r="2" spans="1:8" ht="38.25">
      <c r="A2" s="21">
        <v>1</v>
      </c>
      <c r="B2" s="20" t="s">
        <v>157</v>
      </c>
      <c r="C2" s="21" t="s">
        <v>104</v>
      </c>
      <c r="D2" s="21" t="s">
        <v>149</v>
      </c>
      <c r="E2" s="71"/>
      <c r="F2" s="71">
        <v>15</v>
      </c>
      <c r="G2" s="71">
        <v>15</v>
      </c>
      <c r="H2" s="71" t="s">
        <v>142</v>
      </c>
    </row>
    <row r="3" spans="1:8" ht="38.25">
      <c r="A3" s="21">
        <v>2</v>
      </c>
      <c r="B3" s="20" t="s">
        <v>146</v>
      </c>
      <c r="C3" s="21" t="s">
        <v>104</v>
      </c>
      <c r="D3" s="21" t="s">
        <v>147</v>
      </c>
      <c r="E3" s="71"/>
      <c r="F3" s="71">
        <v>15</v>
      </c>
      <c r="G3" s="71">
        <v>15</v>
      </c>
      <c r="H3" s="71" t="s">
        <v>142</v>
      </c>
    </row>
    <row r="4" spans="1:8" ht="38.25">
      <c r="A4" s="21">
        <v>3</v>
      </c>
      <c r="B4" s="20" t="s">
        <v>148</v>
      </c>
      <c r="C4" s="21" t="s">
        <v>104</v>
      </c>
      <c r="D4" s="21" t="s">
        <v>149</v>
      </c>
      <c r="E4" s="71"/>
      <c r="F4" s="71"/>
      <c r="G4" s="71"/>
      <c r="H4" s="70"/>
    </row>
    <row r="5" spans="1:8" ht="38.25">
      <c r="A5" s="21">
        <v>4</v>
      </c>
      <c r="B5" s="20" t="s">
        <v>150</v>
      </c>
      <c r="C5" s="21" t="s">
        <v>104</v>
      </c>
      <c r="D5" s="21" t="s">
        <v>147</v>
      </c>
      <c r="E5" s="71"/>
      <c r="F5" s="71"/>
      <c r="G5" s="71"/>
      <c r="H5" s="70"/>
    </row>
    <row r="6" spans="1:8" ht="38.25">
      <c r="A6" s="21">
        <v>5</v>
      </c>
      <c r="B6" s="20" t="s">
        <v>151</v>
      </c>
      <c r="C6" s="21" t="s">
        <v>104</v>
      </c>
      <c r="D6" s="21" t="s">
        <v>149</v>
      </c>
      <c r="E6" s="71"/>
      <c r="F6" s="71"/>
      <c r="G6" s="71"/>
      <c r="H6" s="70"/>
    </row>
    <row r="7" spans="1:8" ht="38.25">
      <c r="A7" s="21">
        <v>6</v>
      </c>
      <c r="B7" s="20" t="s">
        <v>152</v>
      </c>
      <c r="C7" s="21" t="s">
        <v>104</v>
      </c>
      <c r="D7" s="21" t="s">
        <v>147</v>
      </c>
      <c r="E7" s="71"/>
      <c r="F7" s="71"/>
      <c r="G7" s="71"/>
      <c r="H7" s="70"/>
    </row>
    <row r="8" spans="1:8" ht="38.25">
      <c r="A8" s="21">
        <v>7</v>
      </c>
      <c r="B8" s="20" t="s">
        <v>153</v>
      </c>
      <c r="C8" s="21" t="s">
        <v>104</v>
      </c>
      <c r="D8" s="21" t="s">
        <v>149</v>
      </c>
      <c r="E8" s="71"/>
      <c r="F8" s="71"/>
      <c r="G8" s="71"/>
      <c r="H8" s="70"/>
    </row>
    <row r="9" spans="1:8" ht="38.25">
      <c r="A9" s="21">
        <v>8</v>
      </c>
      <c r="B9" s="20" t="s">
        <v>154</v>
      </c>
      <c r="C9" s="21" t="s">
        <v>104</v>
      </c>
      <c r="D9" s="21" t="s">
        <v>147</v>
      </c>
      <c r="E9" s="71"/>
      <c r="F9" s="71"/>
      <c r="G9" s="71"/>
      <c r="H9" s="70"/>
    </row>
    <row r="10" spans="1:8" ht="38.25">
      <c r="A10" s="21">
        <v>9</v>
      </c>
      <c r="B10" s="20" t="s">
        <v>155</v>
      </c>
      <c r="C10" s="21" t="s">
        <v>104</v>
      </c>
      <c r="D10" s="21" t="s">
        <v>149</v>
      </c>
      <c r="E10" s="71"/>
      <c r="F10" s="71"/>
      <c r="G10" s="71"/>
      <c r="H10" s="70"/>
    </row>
    <row r="11" spans="1:8" ht="38.25">
      <c r="A11" s="21">
        <v>10</v>
      </c>
      <c r="B11" s="20" t="s">
        <v>156</v>
      </c>
      <c r="C11" s="21" t="s">
        <v>104</v>
      </c>
      <c r="D11" s="21" t="s">
        <v>147</v>
      </c>
      <c r="E11" s="71"/>
      <c r="F11" s="71"/>
      <c r="G11" s="71"/>
      <c r="H11" s="70"/>
    </row>
    <row r="12" spans="1:8" ht="38.25">
      <c r="A12" s="21">
        <v>11</v>
      </c>
      <c r="B12" s="20" t="s">
        <v>105</v>
      </c>
      <c r="C12" s="21" t="s">
        <v>104</v>
      </c>
      <c r="D12" s="21" t="s">
        <v>106</v>
      </c>
      <c r="E12" s="71"/>
      <c r="F12" s="71">
        <v>15</v>
      </c>
      <c r="G12" s="71">
        <v>15</v>
      </c>
      <c r="H12" s="71"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7"/>
  <sheetViews>
    <sheetView workbookViewId="0">
      <selection sqref="A1:XFD1"/>
    </sheetView>
  </sheetViews>
  <sheetFormatPr defaultRowHeight="15"/>
  <cols>
    <col min="2" max="2" width="15.140625" bestFit="1" customWidth="1"/>
    <col min="3" max="3" width="28.85546875" bestFit="1" customWidth="1"/>
    <col min="4" max="4" width="33.85546875" bestFit="1" customWidth="1"/>
  </cols>
  <sheetData>
    <row r="1" spans="1:4" s="99" customFormat="1" ht="18.75">
      <c r="A1" s="99" t="s">
        <v>107</v>
      </c>
    </row>
    <row r="2" spans="1:4" s="1" customFormat="1">
      <c r="A2" s="1" t="s">
        <v>108</v>
      </c>
    </row>
    <row r="3" spans="1:4" s="1" customFormat="1">
      <c r="A3" s="72" t="s">
        <v>144</v>
      </c>
    </row>
    <row r="4" spans="1:4" s="22" customFormat="1"/>
    <row r="6" spans="1:4">
      <c r="B6" s="54" t="s">
        <v>109</v>
      </c>
      <c r="C6" s="54" t="s">
        <v>110</v>
      </c>
      <c r="D6" s="54" t="s">
        <v>111</v>
      </c>
    </row>
    <row r="7" spans="1:4">
      <c r="B7" s="8" t="s">
        <v>112</v>
      </c>
      <c r="C7" s="65" t="s">
        <v>113</v>
      </c>
      <c r="D7" s="65" t="s">
        <v>114</v>
      </c>
    </row>
    <row r="8" spans="1:4">
      <c r="B8" s="8" t="s">
        <v>115</v>
      </c>
      <c r="C8" s="65" t="s">
        <v>116</v>
      </c>
      <c r="D8" s="65" t="s">
        <v>117</v>
      </c>
    </row>
    <row r="9" spans="1:4">
      <c r="B9" s="8" t="s">
        <v>118</v>
      </c>
      <c r="C9" s="65" t="s">
        <v>119</v>
      </c>
      <c r="D9" s="65"/>
    </row>
    <row r="10" spans="1:4">
      <c r="B10" s="8" t="s">
        <v>120</v>
      </c>
      <c r="C10" s="65" t="s">
        <v>121</v>
      </c>
      <c r="D10" s="65"/>
    </row>
    <row r="11" spans="1:4">
      <c r="B11" s="8" t="s">
        <v>122</v>
      </c>
      <c r="C11" s="44"/>
      <c r="D11" s="44"/>
    </row>
    <row r="12" spans="1:4">
      <c r="B12" s="8" t="s">
        <v>123</v>
      </c>
      <c r="C12" s="44"/>
      <c r="D12" s="44"/>
    </row>
    <row r="13" spans="1:4">
      <c r="B13" s="8" t="s">
        <v>124</v>
      </c>
      <c r="C13" s="44"/>
      <c r="D13" s="44"/>
    </row>
    <row r="14" spans="1:4">
      <c r="B14" s="8" t="s">
        <v>125</v>
      </c>
      <c r="C14" s="44"/>
      <c r="D14" s="44"/>
    </row>
    <row r="15" spans="1:4">
      <c r="B15" s="8" t="s">
        <v>126</v>
      </c>
      <c r="C15" s="44"/>
      <c r="D15" s="44"/>
    </row>
    <row r="16" spans="1:4">
      <c r="B16" s="8" t="s">
        <v>127</v>
      </c>
      <c r="C16" s="44"/>
      <c r="D16" s="44"/>
    </row>
    <row r="17" spans="2:4">
      <c r="B17" s="8" t="s">
        <v>128</v>
      </c>
      <c r="C17" s="44"/>
      <c r="D17" s="44"/>
    </row>
    <row r="18" spans="2:4">
      <c r="B18" s="8" t="s">
        <v>129</v>
      </c>
      <c r="C18" s="44"/>
      <c r="D18" s="44"/>
    </row>
    <row r="19" spans="2:4">
      <c r="B19" s="8" t="s">
        <v>130</v>
      </c>
      <c r="C19" s="44"/>
      <c r="D19" s="44"/>
    </row>
    <row r="20" spans="2:4">
      <c r="B20" s="8" t="s">
        <v>131</v>
      </c>
      <c r="C20" s="44"/>
      <c r="D20" s="44"/>
    </row>
    <row r="21" spans="2:4">
      <c r="B21" s="8" t="s">
        <v>132</v>
      </c>
      <c r="C21" s="44"/>
      <c r="D21" s="44"/>
    </row>
    <row r="22" spans="2:4">
      <c r="B22" s="8" t="s">
        <v>133</v>
      </c>
      <c r="C22" s="44"/>
      <c r="D22" s="44"/>
    </row>
    <row r="23" spans="2:4">
      <c r="B23" s="8" t="s">
        <v>134</v>
      </c>
      <c r="C23" s="44"/>
      <c r="D23" s="44"/>
    </row>
    <row r="24" spans="2:4">
      <c r="B24" s="8" t="s">
        <v>135</v>
      </c>
      <c r="C24" s="44"/>
      <c r="D24" s="44"/>
    </row>
    <row r="25" spans="2:4">
      <c r="B25" s="8" t="s">
        <v>136</v>
      </c>
      <c r="C25" s="44"/>
      <c r="D25" s="44"/>
    </row>
    <row r="26" spans="2:4">
      <c r="B26" s="8" t="s">
        <v>137</v>
      </c>
      <c r="C26" s="44"/>
      <c r="D26" s="44"/>
    </row>
    <row r="27" spans="2:4">
      <c r="B27" s="8" t="s">
        <v>138</v>
      </c>
      <c r="C27" s="44"/>
      <c r="D27" s="44"/>
    </row>
  </sheetData>
  <mergeCells count="1">
    <mergeCell ref="A1:XF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ED42797DA1484DB76445A9E5CB4E40" ma:contentTypeVersion="5" ma:contentTypeDescription="Create a new document." ma:contentTypeScope="" ma:versionID="071b58611a050d69c865d3e349c6a557">
  <xsd:schema xmlns:xsd="http://www.w3.org/2001/XMLSchema" xmlns:xs="http://www.w3.org/2001/XMLSchema" xmlns:p="http://schemas.microsoft.com/office/2006/metadata/properties" xmlns:ns2="28d1961b-67d9-4e32-87ba-142d7a745b40" targetNamespace="http://schemas.microsoft.com/office/2006/metadata/properties" ma:root="true" ma:fieldsID="249161904282153d84b45b8ad9740b7b" ns2:_="">
    <xsd:import namespace="28d1961b-67d9-4e32-87ba-142d7a745b40"/>
    <xsd:element name="properties">
      <xsd:complexType>
        <xsd:sequence>
          <xsd:element name="documentManagement">
            <xsd:complexType>
              <xsd:all>
                <xsd:element ref="ns2:Topic" minOccurs="0"/>
                <xsd:element ref="ns2:Document_x0020_Type"/>
                <xsd:element ref="ns2:Parent_x0020_Detailed_x0020_Design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1961b-67d9-4e32-87ba-142d7a745b40" elementFormDefault="qualified">
    <xsd:import namespace="http://schemas.microsoft.com/office/2006/documentManagement/types"/>
    <xsd:import namespace="http://schemas.microsoft.com/office/infopath/2007/PartnerControls"/>
    <xsd:element name="Topic" ma:index="2" nillable="true" ma:displayName="Market Function (Batch)" ma:internalName="Topic" ma:requiredMultiChoice="true">
      <xsd:complexType>
        <xsd:complexContent>
          <xsd:extension base="dms:MultiChoice">
            <xsd:sequence>
              <xsd:element name="Value" maxOccurs="unbounded" minOccurs="0" nillable="true">
                <xsd:simpleType>
                  <xsd:restriction base="dms:Choice">
                    <xsd:enumeration value="Calculation Engines"/>
                    <xsd:enumeration value="Market Billing &amp; Reporting"/>
                    <xsd:enumeration value="Market Entry &amp; Prudentials"/>
                    <xsd:enumeration value="Market Power Mitigation &amp; Market Administration"/>
                    <xsd:enumeration value="Market &amp; System Operations"/>
                    <xsd:enumeration value="Market Settlements &amp; Metering"/>
                    <xsd:enumeration value="Not Applicable"/>
                    <xsd:enumeration value="Omnibus"/>
                  </xsd:restriction>
                </xsd:simpleType>
              </xsd:element>
            </xsd:sequence>
          </xsd:extension>
        </xsd:complexContent>
      </xsd:complexType>
    </xsd:element>
    <xsd:element name="Document_x0020_Type" ma:index="3" ma:displayName="Document Type" ma:format="Dropdown" ma:internalName="Document_x0020_Type">
      <xsd:simpleType>
        <xsd:restriction base="dms:Choice">
          <xsd:enumeration value="Administration"/>
          <xsd:enumeration value="Business Requirements Document"/>
          <xsd:enumeration value="Dispatch Scheduling &amp; Optimization"/>
          <xsd:enumeration value="External Engagement"/>
          <xsd:enumeration value="External Training Materials"/>
          <xsd:enumeration value="Functional Specification"/>
          <xsd:enumeration value="Information Catalogue"/>
          <xsd:enumeration value="Information Model"/>
          <xsd:enumeration value="Internal Engagement"/>
          <xsd:enumeration value="Internal Manual"/>
          <xsd:enumeration value="Internal Training Materials"/>
          <xsd:enumeration value="Market Manual"/>
          <xsd:enumeration value="Market Rule Administration"/>
          <xsd:enumeration value="Market Rule Segment"/>
          <xsd:enumeration value="Market Rule Compiled"/>
          <xsd:enumeration value="Process Map"/>
          <xsd:enumeration value="Process Model"/>
          <xsd:enumeration value="Process Model &amp; Specification"/>
          <xsd:enumeration value="Process Specification"/>
          <xsd:enumeration value="Quality Supporting Document"/>
          <xsd:enumeration value="Technical Reference or Interface"/>
          <xsd:enumeration value="User Guide"/>
        </xsd:restriction>
      </xsd:simpleType>
    </xsd:element>
    <xsd:element name="Parent_x0020_Detailed_x0020_Design_x0020_Document" ma:index="11" nillable="true" ma:displayName="Parent Detailed Design Document" ma:internalName="Parent_x0020_Detailed_x0020_Design_x0020_Document" ma:requiredMultiChoice="true">
      <xsd:complexType>
        <xsd:complexContent>
          <xsd:extension base="dms:MultiChoice">
            <xsd:sequence>
              <xsd:element name="Value" maxOccurs="unbounded" minOccurs="0" nillable="true">
                <xsd:simpleType>
                  <xsd:restriction base="dms:Choice">
                    <xsd:enumeration value="Authorization and Participation"/>
                    <xsd:enumeration value="Day-Ahead Market Calculation Engine"/>
                    <xsd:enumeration value="Facility Registration"/>
                    <xsd:enumeration value="Grid and Market Operations Integration"/>
                    <xsd:enumeration value="Market Billing and Funds Administration"/>
                    <xsd:enumeration value="Market Power Mitigation"/>
                    <xsd:enumeration value="Market Settlements"/>
                    <xsd:enumeration value="Not Applicable"/>
                    <xsd:enumeration value="Offers, Bids and Data Inputs"/>
                    <xsd:enumeration value="Pre-Dispatch Calculation Engine"/>
                    <xsd:enumeration value="Prudential Security"/>
                    <xsd:enumeration value="Publishing and Reporting Market Information"/>
                    <xsd:enumeration value="Real-Time Calculation Engine"/>
                    <xsd:enumeration value="Revenue Meter Registration"/>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opic xmlns="28d1961b-67d9-4e32-87ba-142d7a745b40">
      <Value>Market Power Mitigation &amp; Market Administration</Value>
    </Topic>
    <Document_x0020_Type xmlns="28d1961b-67d9-4e32-87ba-142d7a745b40">External Engagement</Document_x0020_Type>
    <Parent_x0020_Detailed_x0020_Design_x0020_Document xmlns="28d1961b-67d9-4e32-87ba-142d7a745b40">
      <Value>Market Power Mitigation</Value>
    </Parent_x0020_Detailed_x0020_Design_x0020_Document>
  </documentManagement>
</p:properties>
</file>

<file path=customXml/itemProps1.xml><?xml version="1.0" encoding="utf-8"?>
<ds:datastoreItem xmlns:ds="http://schemas.openxmlformats.org/officeDocument/2006/customXml" ds:itemID="{FE91820C-62BF-48FE-A274-41AE3F8D1B2F}">
  <ds:schemaRefs>
    <ds:schemaRef ds:uri="http://schemas.microsoft.com/sharepoint/v3/contenttype/forms"/>
  </ds:schemaRefs>
</ds:datastoreItem>
</file>

<file path=customXml/itemProps2.xml><?xml version="1.0" encoding="utf-8"?>
<ds:datastoreItem xmlns:ds="http://schemas.openxmlformats.org/officeDocument/2006/customXml" ds:itemID="{A527A41C-8DBB-4D9C-8711-B9EC60802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1961b-67d9-4e32-87ba-142d7a745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0717F-8F49-42C2-AC17-9FC08A6036AA}">
  <ds:schemaRefs>
    <ds:schemaRef ds:uri="http://schemas.microsoft.com/sharepoint/events"/>
  </ds:schemaRefs>
</ds:datastoreItem>
</file>

<file path=customXml/itemProps4.xml><?xml version="1.0" encoding="utf-8"?>
<ds:datastoreItem xmlns:ds="http://schemas.openxmlformats.org/officeDocument/2006/customXml" ds:itemID="{CC8B9E47-21BF-4297-A178-1D8BD1C3886B}">
  <ds:schemaRefs>
    <ds:schemaRef ds:uri="http://schemas.microsoft.com/office/2006/documentManagement/types"/>
    <ds:schemaRef ds:uri="28d1961b-67d9-4e32-87ba-142d7a745b4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Reference Level Cost Components</vt:lpstr>
      <vt:lpstr>Definition of Cost Components</vt:lpstr>
      <vt:lpstr>FinDispatchDataParameters</vt:lpstr>
      <vt:lpstr>Non-FinDispatchDataParameters</vt:lpstr>
      <vt:lpstr>Supporting Documentation List</vt:lpstr>
      <vt:lpstr>Introduction!_Toc33773272</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 Energy Storage Example Positive Cost No</dc:title>
  <dc:subject/>
  <dc:creator>Independent Electricity System Operator</dc:creator>
  <cp:keywords/>
  <dc:description/>
  <cp:lastModifiedBy>Sarah Roger</cp:lastModifiedBy>
  <cp:revision/>
  <dcterms:created xsi:type="dcterms:W3CDTF">2020-02-05T19:26:57Z</dcterms:created>
  <dcterms:modified xsi:type="dcterms:W3CDTF">2021-02-04T19:04:35Z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0x01010095ED42797DA1484DB76445A9E5CB4E40</vt:lpwstr>
  </property>
</Properties>
</file>